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01 Mitarbeiter\Orlik\Sicherheitsinformation\Internetauftritt Arbeitssicherheit\7 Arbeitshilfen Kachel\"/>
    </mc:Choice>
  </mc:AlternateContent>
  <xr:revisionPtr revIDLastSave="0" documentId="13_ncr:1_{3BF9E89B-F788-4DC3-8C5E-1B910D4AE4A7}" xr6:coauthVersionLast="47" xr6:coauthVersionMax="47" xr10:uidLastSave="{00000000-0000-0000-0000-000000000000}"/>
  <bookViews>
    <workbookView xWindow="28680" yWindow="-120" windowWidth="29040" windowHeight="15840" activeTab="2" xr2:uid="{00000000-000D-0000-FFFF-FFFF00000000}"/>
  </bookViews>
  <sheets>
    <sheet name="Ausfüllanweiungen" sheetId="14" r:id="rId1"/>
    <sheet name="QuelleDGUV" sheetId="13" r:id="rId2"/>
    <sheet name="Tabelle ArbmedU MS2016" sheetId="12" r:id="rId3"/>
    <sheet name="Daten Dropdown" sheetId="11" r:id="rId4"/>
  </sheets>
  <definedNames>
    <definedName name="_xlnm.Print_Area" localSheetId="2">'Tabelle ArbmedU MS2016'!$A$1:$W$42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2" l="1"/>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8" i="12"/>
  <c r="F9" i="12"/>
  <c r="F7" i="12"/>
  <c r="C11" i="12"/>
  <c r="C12" i="12"/>
  <c r="C13" i="12"/>
  <c r="C14" i="12"/>
  <c r="C15" i="12"/>
  <c r="C16" i="12"/>
  <c r="C17" i="12"/>
  <c r="C18" i="12"/>
  <c r="C19" i="12"/>
  <c r="C20" i="12"/>
  <c r="C21" i="12"/>
  <c r="C22" i="12"/>
  <c r="C23" i="12"/>
  <c r="C24" i="12"/>
  <c r="C25" i="12"/>
  <c r="C27" i="12"/>
  <c r="C28" i="12"/>
  <c r="C29" i="12"/>
  <c r="C30" i="12"/>
  <c r="C31" i="12"/>
  <c r="C32" i="12"/>
  <c r="C33" i="12"/>
  <c r="C34" i="12"/>
  <c r="C35" i="12"/>
  <c r="C8" i="12"/>
  <c r="C9" i="12"/>
  <c r="C10" i="12"/>
  <c r="C7" i="12"/>
  <c r="C4" i="12" s="1"/>
  <c r="S8" i="12" l="1"/>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7" i="12"/>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7" i="12"/>
  <c r="Q31" i="12"/>
  <c r="Q32" i="12"/>
  <c r="Q33" i="12"/>
  <c r="Q34" i="12"/>
  <c r="Q35" i="12"/>
  <c r="Q25" i="12"/>
  <c r="Q26" i="12"/>
  <c r="Q27" i="12"/>
  <c r="Q28" i="12"/>
  <c r="Q29" i="12"/>
  <c r="Q30" i="12"/>
  <c r="Q14" i="12"/>
  <c r="Q15" i="12"/>
  <c r="Q16" i="12"/>
  <c r="Q17" i="12"/>
  <c r="Q18" i="12"/>
  <c r="Q19" i="12"/>
  <c r="Q20" i="12"/>
  <c r="Q21" i="12"/>
  <c r="Q22" i="12"/>
  <c r="Q23" i="12"/>
  <c r="Q24" i="12"/>
  <c r="Q8" i="12"/>
  <c r="Q9" i="12"/>
  <c r="Q10" i="12"/>
  <c r="Q11" i="12"/>
  <c r="Q12" i="12"/>
  <c r="Q13" i="12"/>
  <c r="Q7" i="12"/>
  <c r="P8" i="12"/>
  <c r="P9" i="12"/>
  <c r="P10" i="12"/>
  <c r="P11" i="12"/>
  <c r="P12" i="12"/>
  <c r="P13" i="12"/>
  <c r="P14" i="12"/>
  <c r="P4" i="12" s="1"/>
  <c r="P15" i="12"/>
  <c r="P16" i="12"/>
  <c r="P17" i="12"/>
  <c r="P18" i="12"/>
  <c r="P19" i="12"/>
  <c r="P20" i="12"/>
  <c r="P21" i="12"/>
  <c r="P22" i="12"/>
  <c r="P23" i="12"/>
  <c r="P24" i="12"/>
  <c r="P25" i="12"/>
  <c r="P26" i="12"/>
  <c r="P27" i="12"/>
  <c r="P28" i="12"/>
  <c r="P29" i="12"/>
  <c r="P30" i="12"/>
  <c r="P31" i="12"/>
  <c r="P32" i="12"/>
  <c r="P33" i="12"/>
  <c r="P34" i="12"/>
  <c r="P35" i="12"/>
  <c r="P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7" i="12"/>
  <c r="L12" i="12"/>
  <c r="L13" i="12"/>
  <c r="L14" i="12"/>
  <c r="L15" i="12"/>
  <c r="L16" i="12"/>
  <c r="L17" i="12"/>
  <c r="L18" i="12"/>
  <c r="L19" i="12"/>
  <c r="L20" i="12"/>
  <c r="L21" i="12"/>
  <c r="L22" i="12"/>
  <c r="L23" i="12"/>
  <c r="L24" i="12"/>
  <c r="L25" i="12"/>
  <c r="L26" i="12"/>
  <c r="L27" i="12"/>
  <c r="L28" i="12"/>
  <c r="L29" i="12"/>
  <c r="L30" i="12"/>
  <c r="L31" i="12"/>
  <c r="L32" i="12"/>
  <c r="L33" i="12"/>
  <c r="L34" i="12"/>
  <c r="L35" i="12"/>
  <c r="L8" i="12"/>
  <c r="L9" i="12"/>
  <c r="L10" i="12"/>
  <c r="L11" i="12"/>
  <c r="L7" i="12"/>
  <c r="J16" i="12"/>
  <c r="J17" i="12"/>
  <c r="J18" i="12"/>
  <c r="J19" i="12"/>
  <c r="J20" i="12"/>
  <c r="J21" i="12"/>
  <c r="J22" i="12"/>
  <c r="J23" i="12"/>
  <c r="J24" i="12"/>
  <c r="J25" i="12"/>
  <c r="J26" i="12"/>
  <c r="J27" i="12"/>
  <c r="J28" i="12"/>
  <c r="J29" i="12"/>
  <c r="J30" i="12"/>
  <c r="J31" i="12"/>
  <c r="J32" i="12"/>
  <c r="J33" i="12"/>
  <c r="J34" i="12"/>
  <c r="J35" i="12"/>
  <c r="J12" i="12"/>
  <c r="J13" i="12"/>
  <c r="J14" i="12"/>
  <c r="J15" i="12"/>
  <c r="J8" i="12"/>
  <c r="J9" i="12"/>
  <c r="J10" i="12"/>
  <c r="J11" i="12"/>
  <c r="J7" i="12"/>
  <c r="I26" i="12"/>
  <c r="I27" i="12"/>
  <c r="I28" i="12"/>
  <c r="I29" i="12"/>
  <c r="I30" i="12"/>
  <c r="I31" i="12"/>
  <c r="I32" i="12"/>
  <c r="I33" i="12"/>
  <c r="I34" i="12"/>
  <c r="I35" i="12"/>
  <c r="I16" i="12"/>
  <c r="I17" i="12"/>
  <c r="I18" i="12"/>
  <c r="I19" i="12"/>
  <c r="I20" i="12"/>
  <c r="I21" i="12"/>
  <c r="I22" i="12"/>
  <c r="I23" i="12"/>
  <c r="I24" i="12"/>
  <c r="I25" i="12"/>
  <c r="I11" i="12"/>
  <c r="I12" i="12"/>
  <c r="I13" i="12"/>
  <c r="I14" i="12"/>
  <c r="I15" i="12"/>
  <c r="I8" i="12"/>
  <c r="I9" i="12"/>
  <c r="I10" i="12"/>
  <c r="I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7" i="12"/>
  <c r="E29" i="12"/>
  <c r="E30" i="12"/>
  <c r="E31" i="12"/>
  <c r="E32" i="12"/>
  <c r="E33" i="12"/>
  <c r="E34" i="12"/>
  <c r="E35" i="12"/>
  <c r="E26" i="12"/>
  <c r="E27" i="12"/>
  <c r="E28" i="12"/>
  <c r="E15" i="12"/>
  <c r="E16" i="12"/>
  <c r="E17" i="12"/>
  <c r="E18" i="12"/>
  <c r="E19" i="12"/>
  <c r="E20" i="12"/>
  <c r="E21" i="12"/>
  <c r="E22" i="12"/>
  <c r="E23" i="12"/>
  <c r="E24" i="12"/>
  <c r="E25" i="12"/>
  <c r="E10" i="12"/>
  <c r="E11" i="12"/>
  <c r="E12" i="12"/>
  <c r="E13" i="12"/>
  <c r="E14" i="12"/>
  <c r="E8" i="12"/>
  <c r="E9" i="12"/>
  <c r="E7" i="12"/>
  <c r="O4"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7" i="12"/>
  <c r="D4" i="12" l="1"/>
  <c r="E4" i="12"/>
  <c r="G4" i="12"/>
  <c r="C5" i="12" l="1"/>
  <c r="B4" i="12"/>
  <c r="B5" i="12" s="1"/>
  <c r="W4" i="12"/>
  <c r="W5" i="12" s="1"/>
  <c r="V7" i="12"/>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U7"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V35" i="12"/>
  <c r="U35" i="12"/>
  <c r="T34" i="12"/>
  <c r="N34" i="12"/>
  <c r="M34" i="12"/>
  <c r="K34" i="12"/>
  <c r="T33" i="12"/>
  <c r="N33" i="12"/>
  <c r="M33" i="12"/>
  <c r="K33" i="12"/>
  <c r="T32" i="12"/>
  <c r="N32" i="12"/>
  <c r="M32" i="12"/>
  <c r="K32" i="12"/>
  <c r="T31" i="12"/>
  <c r="N31" i="12"/>
  <c r="M31" i="12"/>
  <c r="K31" i="12"/>
  <c r="T30" i="12"/>
  <c r="N30" i="12"/>
  <c r="M30" i="12"/>
  <c r="K30" i="12"/>
  <c r="T29" i="12"/>
  <c r="N29" i="12"/>
  <c r="M29" i="12"/>
  <c r="K29" i="12"/>
  <c r="T28" i="12"/>
  <c r="N28" i="12"/>
  <c r="M28" i="12"/>
  <c r="K28" i="12"/>
  <c r="T27" i="12"/>
  <c r="N27" i="12"/>
  <c r="M27" i="12"/>
  <c r="K27" i="12"/>
  <c r="T26" i="12"/>
  <c r="N26" i="12"/>
  <c r="M26" i="12"/>
  <c r="K26" i="12"/>
  <c r="T25" i="12"/>
  <c r="N25" i="12"/>
  <c r="M25" i="12"/>
  <c r="K25" i="12"/>
  <c r="T24" i="12"/>
  <c r="N24" i="12"/>
  <c r="M24" i="12"/>
  <c r="K24" i="12"/>
  <c r="T23" i="12"/>
  <c r="N23" i="12"/>
  <c r="M23" i="12"/>
  <c r="K23" i="12"/>
  <c r="T22" i="12"/>
  <c r="N22" i="12"/>
  <c r="M22" i="12"/>
  <c r="K22" i="12"/>
  <c r="T21" i="12"/>
  <c r="N21" i="12"/>
  <c r="M21" i="12"/>
  <c r="K21" i="12"/>
  <c r="T20" i="12"/>
  <c r="N20" i="12"/>
  <c r="M20" i="12"/>
  <c r="K20" i="12"/>
  <c r="T19" i="12"/>
  <c r="N19" i="12"/>
  <c r="M19" i="12"/>
  <c r="K19" i="12"/>
  <c r="T18" i="12"/>
  <c r="N18" i="12"/>
  <c r="M18" i="12"/>
  <c r="K18" i="12"/>
  <c r="T17" i="12"/>
  <c r="N17" i="12"/>
  <c r="M17" i="12"/>
  <c r="K17" i="12"/>
  <c r="T16" i="12"/>
  <c r="N16" i="12"/>
  <c r="M16" i="12"/>
  <c r="K16" i="12"/>
  <c r="T15" i="12"/>
  <c r="N15" i="12"/>
  <c r="M15" i="12"/>
  <c r="K15" i="12"/>
  <c r="T14" i="12"/>
  <c r="N14" i="12"/>
  <c r="M14" i="12"/>
  <c r="K14" i="12"/>
  <c r="T13" i="12"/>
  <c r="N13" i="12"/>
  <c r="M13" i="12"/>
  <c r="K13" i="12"/>
  <c r="T12" i="12"/>
  <c r="N12" i="12"/>
  <c r="M12" i="12"/>
  <c r="K12" i="12"/>
  <c r="T11" i="12"/>
  <c r="N11" i="12"/>
  <c r="M11" i="12"/>
  <c r="K11" i="12"/>
  <c r="T10" i="12"/>
  <c r="N10" i="12"/>
  <c r="M10" i="12"/>
  <c r="K10" i="12"/>
  <c r="T9" i="12"/>
  <c r="N9" i="12"/>
  <c r="M9" i="12"/>
  <c r="K9" i="12"/>
  <c r="T8" i="12"/>
  <c r="N8" i="12"/>
  <c r="M8" i="12"/>
  <c r="K8" i="12"/>
  <c r="T7" i="12"/>
  <c r="S4" i="12"/>
  <c r="R4" i="12"/>
  <c r="Q4" i="12"/>
  <c r="Q5" i="12" s="1"/>
  <c r="N7" i="12"/>
  <c r="M7" i="12"/>
  <c r="K7" i="12"/>
  <c r="H4" i="12"/>
  <c r="T35" i="12"/>
  <c r="N35" i="12"/>
  <c r="M35" i="12"/>
  <c r="K35" i="12"/>
  <c r="K4" i="12" l="1"/>
  <c r="M4" i="12"/>
  <c r="M5" i="12" s="1"/>
  <c r="N4" i="12"/>
  <c r="T4" i="12"/>
  <c r="T5" i="12" s="1"/>
  <c r="U4" i="12"/>
  <c r="V4" i="12"/>
  <c r="V5" i="12" s="1"/>
  <c r="E5" i="12"/>
  <c r="D5" i="12"/>
  <c r="F4" i="12"/>
  <c r="F5" i="12" s="1"/>
  <c r="G5" i="12"/>
  <c r="H5" i="12"/>
  <c r="I4" i="12"/>
  <c r="I5" i="12" s="1"/>
  <c r="J4" i="12"/>
  <c r="J5" i="12" s="1"/>
  <c r="K5" i="12"/>
  <c r="L4" i="12"/>
  <c r="L5" i="12" s="1"/>
  <c r="N5" i="12"/>
  <c r="O5" i="12"/>
  <c r="P5" i="12"/>
  <c r="R5" i="12"/>
  <c r="S5" i="12"/>
  <c r="U5" i="12"/>
</calcChain>
</file>

<file path=xl/sharedStrings.xml><?xml version="1.0" encoding="utf-8"?>
<sst xmlns="http://schemas.openxmlformats.org/spreadsheetml/2006/main" count="315" uniqueCount="114">
  <si>
    <t>Ausfüllen der Tabelle:</t>
  </si>
  <si>
    <t>Die Zeile Nr. 4 beim Ausdrucken ausblenden, da es sich hierbei nur um eine Arbeitszeile handelt</t>
  </si>
  <si>
    <r>
      <t>Die Bezeichnungen :</t>
    </r>
    <r>
      <rPr>
        <b/>
        <sz val="12"/>
        <color rgb="FF000000"/>
        <rFont val="Calibri"/>
        <family val="2"/>
        <charset val="1"/>
      </rPr>
      <t xml:space="preserve">P4h/d  A2h/d , P1A1B (A),  P (A) und (P) (A) </t>
    </r>
    <r>
      <rPr>
        <sz val="12"/>
        <color rgb="FF000000"/>
        <rFont val="Calibri"/>
        <family val="2"/>
        <charset val="1"/>
      </rPr>
      <t>muss durch die jeweilige Dienststelle individuell angepasst werden</t>
    </r>
  </si>
  <si>
    <t>Festlegung des Druckbereiches zur Größenreduzierung möglich</t>
  </si>
  <si>
    <t>Es sollten alle Bereiche in der Tabelle, welche nicht zu bearbeiten sind, gesperrt werden.</t>
  </si>
  <si>
    <t>Tätigkeit</t>
  </si>
  <si>
    <t>Merkmale</t>
  </si>
  <si>
    <t>Quelle DGUV E farbmedBuU</t>
  </si>
  <si>
    <t>Einsatzdienst</t>
  </si>
  <si>
    <t>Teilnahme am Alarm-/Einsatzdienst ohne besondere Tätigkeiten, aber mit Selbstschutzfähigkeiten ohne Atemschutz der Gruppe 3</t>
  </si>
  <si>
    <t>Summe</t>
  </si>
  <si>
    <t>Tragen von Schutzhandschuhen</t>
  </si>
  <si>
    <t>2.1.1 Gefährdung der Haut</t>
  </si>
  <si>
    <t>Tragen von Atemschutz der Gruppe 2</t>
  </si>
  <si>
    <t>2.1.4 + 2.2 Atemschutzgeräte</t>
  </si>
  <si>
    <t>Ungeschütze Exposition gegenüber Brandrauchen</t>
  </si>
  <si>
    <t>2.1.1 PAKs</t>
  </si>
  <si>
    <t>Kontakt mit Schmutzwasser, Kontakt mit infektiösen Flüssigkeiten (Blut, Ausscheidungen) nicht auszuschließen; ggf. First-Rsponder-Tätigkeit</t>
  </si>
  <si>
    <t>2.1.2 Infektionsgefährdung</t>
  </si>
  <si>
    <t>Heben und Tragen von Lasten</t>
  </si>
  <si>
    <t>2.1.3 Muskel-Skelett-System</t>
  </si>
  <si>
    <t>motorbetriebene Geräte; u.U. Signalhorn</t>
  </si>
  <si>
    <t>2.1.3 Lärm</t>
  </si>
  <si>
    <t>Einsatzdienst_Führungsdienst</t>
  </si>
  <si>
    <t>Teilnahme am Alarm-/Einsatzdienst mit besonderer Verantwortung</t>
  </si>
  <si>
    <t>ggf. Nachtarbeit</t>
  </si>
  <si>
    <t>Einsatzdienst_Atemschutz</t>
  </si>
  <si>
    <t>Teilnahme am Alarm-/Einsatzdienst mit der Fähigkeit eines Einsatzes unter Atemschutz der Gruppe 3</t>
  </si>
  <si>
    <t>siehe Einsatzdienst</t>
  </si>
  <si>
    <t>2.1.1 Gefahrstoffe</t>
  </si>
  <si>
    <t xml:space="preserve"> mit Wärmebelastung</t>
  </si>
  <si>
    <t>2.1.3 Hitzearbeiten</t>
  </si>
  <si>
    <t>2.2 Absturzgefahr</t>
  </si>
  <si>
    <t>Einsatzdienst_Dispositionstätigkeit</t>
  </si>
  <si>
    <t>Teilnahme am Einsatzdienst in der Leitstelle (Überwiegende sitzende Tätigkeiten in Prozessleitsystemen, Leitwarten)</t>
  </si>
  <si>
    <t>2.1.4 Bildschirmgeräte</t>
  </si>
  <si>
    <t>bezogen auf komplexe Überwachungstätigkeiten</t>
  </si>
  <si>
    <t>2.2 Fahr-, Steuer-, Überwachungstätigkeiten</t>
  </si>
  <si>
    <t>Einsatzdienst_Rettungsdienst</t>
  </si>
  <si>
    <t>Teilnahme am Alarm-/Einsatzdienst mit dem Potenzial infektiöser Erkrankungen</t>
  </si>
  <si>
    <t>2.1.1 Atemwegserkrankungen</t>
  </si>
  <si>
    <t>Signalhorn</t>
  </si>
  <si>
    <t xml:space="preserve">Teilnahme am Alarm-/Einsatzdienst mit der Fähigkeit eines Einsatzes unter Atemschutz der Gruppe 1 (Cave: bei Verwendung anderer Atemschutzgeräte höherer Gruppen
 resultiert eine höhere Untersuchungsanforderung) </t>
  </si>
  <si>
    <t>Einsatzdienst_First Responder</t>
  </si>
  <si>
    <t>Einsatzdienst_Tierversorgung</t>
  </si>
  <si>
    <t>Einsatzdienst_Taucher</t>
  </si>
  <si>
    <t>2.1.3 Taucherarbeiten</t>
  </si>
  <si>
    <t>2.2 Taucharbeiten</t>
  </si>
  <si>
    <t>Einsatzdienst_SRHT</t>
  </si>
  <si>
    <t>Einsatzdienst_PSU</t>
  </si>
  <si>
    <t>FB keine Einsatzkarft nach VOFF</t>
  </si>
  <si>
    <t>Kein Untersuchungserfordernis</t>
  </si>
  <si>
    <t>Einsatzdienst_Fachberatung_Bereitschaftsdienst</t>
  </si>
  <si>
    <t>Unterstützungseinheit</t>
  </si>
  <si>
    <t>Kein Einsatzdeinst; je nach Unterstützungsleistung ist eine tätigkeitsbezogene GB erforderlich</t>
  </si>
  <si>
    <t xml:space="preserve">Telefon_Vermittlung </t>
  </si>
  <si>
    <t>Fahrtätigkeit_&lt;3,5 T</t>
  </si>
  <si>
    <t>Durchführung von Einsatzfahrten und Personentransport</t>
  </si>
  <si>
    <t>Fahrtätigkeit_&gt;3,5 T</t>
  </si>
  <si>
    <t>FeV</t>
  </si>
  <si>
    <t>Fahrtätigkeit_Boot</t>
  </si>
  <si>
    <t>Untersuchung gemäß Sportbootführerscheinverordnung</t>
  </si>
  <si>
    <t>Untersuchung gemäß Binnenschiffspersonalverordnung</t>
  </si>
  <si>
    <t>Büroarbeit</t>
  </si>
  <si>
    <t>Ausbilder</t>
  </si>
  <si>
    <t>Je nach Ausbildungsausführung kann die tätigkeitsbezogene Untersuchungsanfordeurng dazukommen</t>
  </si>
  <si>
    <t>Kein Untersuchungserfordernis für reine Dozententätigkeit</t>
  </si>
  <si>
    <t>Werkstatt_KFZ</t>
  </si>
  <si>
    <t>2.1.1 Schweißen und Trennen von Metallen</t>
  </si>
  <si>
    <t>Werkstatt_Atemschutz</t>
  </si>
  <si>
    <t>inkl. Messtechnik</t>
  </si>
  <si>
    <t>Bei entsprechender Exposition</t>
  </si>
  <si>
    <t>In Abhängigkeit der Ausstattung und Arbeitsweise in der Atemschutzwekstatt</t>
  </si>
  <si>
    <t xml:space="preserve">2.1.4 + 2.2 Atemschutzgeräte </t>
  </si>
  <si>
    <t>Werkstatt_Schlauch</t>
  </si>
  <si>
    <t>ggf. Bildschirmarbeit über Bürotätigkeit</t>
  </si>
  <si>
    <t>Wischproben + Messung, wenn nich ausschließlich Einsatzpersonal</t>
  </si>
  <si>
    <t>immer Feuchtarbeit - nicht Kontamination</t>
  </si>
  <si>
    <t>Luft + Haut (entfällt bei Handschuhen)</t>
  </si>
  <si>
    <t>Definition (Staub und Allergisierung)</t>
  </si>
  <si>
    <t>Werkstatt_Schreinerei</t>
  </si>
  <si>
    <t>2.1.1 Hartholzstaub</t>
  </si>
  <si>
    <t>nur wenn Gefahrstoffe verwendet werden</t>
  </si>
  <si>
    <t>Werkstatt_Schlosserei</t>
  </si>
  <si>
    <t>Werkstatt_Wäscherei</t>
  </si>
  <si>
    <t>Werkstatt_Elektro</t>
  </si>
  <si>
    <t>wenn vorhanden; Einstellung: Farbsehtest einmalig; ggf. Bildschirmarbeit über Bürotätigkeit</t>
  </si>
  <si>
    <t>Werkstatt_Funk</t>
  </si>
  <si>
    <t>ggf. Absturzgefahr bei Tätigkeiten der an Funkmasten berücksichtigen; ggf. Bildschirmarbeit über Bürotätigkeit</t>
  </si>
  <si>
    <t>Werkstatt_Geräte</t>
  </si>
  <si>
    <t>inkl Geräteprüfung - welche Geräte; ggf. Bildschirmarbeit über Bürotätigkeit</t>
  </si>
  <si>
    <t>Werkstatt_Lager_Logistik</t>
  </si>
  <si>
    <t>inklusive Flurförderzeugverwendung; ggf. Bildschirmarbeit über Bürotätigkeit</t>
  </si>
  <si>
    <t>Werkstatt_Desinfektion</t>
  </si>
  <si>
    <t>je nach Arbeitsbedingung Gruppe 2</t>
  </si>
  <si>
    <t>2.1.4 Atemschutzgeräte (Vorsorge)</t>
  </si>
  <si>
    <t>2.2 Atemschutzgeräte (Eignungsbeurteilung)</t>
  </si>
  <si>
    <t xml:space="preserve">
     Datum der Ausstellung:
     Name, Vorname:
</t>
  </si>
  <si>
    <t xml:space="preserve">
     Zur Vorlage bei:</t>
  </si>
  <si>
    <t>Einstellung</t>
  </si>
  <si>
    <t>2.1.1 Gefährdung 
der Haut</t>
  </si>
  <si>
    <t>2.1.1 Schweißen und 
Trennen von Metallen</t>
  </si>
  <si>
    <t>2.1.4 Atemschutzgeräte 
(Vorsorge)</t>
  </si>
  <si>
    <t>2.2 Atemschutzgeräte 
(Eignungsbeurteilung)</t>
  </si>
  <si>
    <t>2.2 Fahr-, Steuer-, 
Überwachungstätigkeiten</t>
  </si>
  <si>
    <t>Untersuchung gemäß SpFV</t>
  </si>
  <si>
    <t>Untersuchung gemäß 
BinSchPersV</t>
  </si>
  <si>
    <t>Impfstatus</t>
  </si>
  <si>
    <t>Tätigkeitsfeld</t>
  </si>
  <si>
    <t xml:space="preserve"> </t>
  </si>
  <si>
    <t>Telefon_Vermittlung</t>
  </si>
  <si>
    <t>Legende: 
P: Pflicht   
A: Angebot   
E: Eignung
x: Abhängig von der möglichen Lärmexposition</t>
  </si>
  <si>
    <t>Funktionen</t>
  </si>
  <si>
    <t>Die jeweiligen Tätigkeitsfelder des Mitarbeiters sind über das Dropdown-Menü in den Zellen unterhalb der Zelle "Tätigkeitsfeld" auszuwählen.
Dadurch erscheinen in der Tabelle in der jeweiligen Zeile eine vorgegebene Auswahl von Untersuchungsempfehlungen für die entsprechende Tätigkeit. Dabei handelt es sich um die Punkte Eignung (E), Pflicht (P), Angebot (A) nach dem Empfehlungen DGUV.
Für eine bessere Übersicht über die Empfohlenen Punkte werden in der Zeile "Summe" die entsprechenden Punkte nochmals dargestellt.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</si>
</sst>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1"/>
      <color theme="1"/>
      <name val="Arial"/>
      <family val="2"/>
    </font>
    <font>
      <sz val="8"/>
      <color theme="1"/>
      <name val="Arial"/>
      <family val="2"/>
    </font>
    <font>
      <sz val="8"/>
      <color rgb="FF000000"/>
      <name val="Arial"/>
      <family val="2"/>
    </font>
    <font>
      <sz val="8"/>
      <name val="Arial"/>
      <family val="2"/>
    </font>
    <font>
      <sz val="8"/>
      <color theme="1"/>
      <name val="Arial"/>
      <family val="2"/>
    </font>
    <font>
      <sz val="8"/>
      <color rgb="FF000000"/>
      <name val="Arial"/>
      <family val="2"/>
    </font>
    <font>
      <sz val="8"/>
      <name val="Arial"/>
      <family val="2"/>
    </font>
    <font>
      <sz val="11"/>
      <color rgb="FF006100"/>
      <name val="Aptos Narrow"/>
      <family val="2"/>
      <scheme val="minor"/>
    </font>
    <font>
      <sz val="11"/>
      <color rgb="FF9C5700"/>
      <name val="Aptos Narrow"/>
      <family val="2"/>
      <scheme val="minor"/>
    </font>
    <font>
      <sz val="11"/>
      <color rgb="FF3F3F76"/>
      <name val="Aptos Narrow"/>
      <family val="2"/>
      <scheme val="minor"/>
    </font>
    <font>
      <sz val="8"/>
      <color rgb="FF9C5700"/>
      <name val="Arial"/>
      <family val="2"/>
    </font>
    <font>
      <sz val="8"/>
      <color rgb="FF3F3F76"/>
      <name val="Arial"/>
      <family val="2"/>
    </font>
    <font>
      <sz val="11"/>
      <color rgb="FFFF0000"/>
      <name val="Aptos Narrow"/>
      <family val="2"/>
      <scheme val="minor"/>
    </font>
    <font>
      <sz val="18"/>
      <color rgb="FF000000"/>
      <name val="Arial"/>
      <family val="2"/>
    </font>
    <font>
      <b/>
      <sz val="14"/>
      <color theme="1"/>
      <name val="Arial"/>
      <family val="2"/>
    </font>
    <font>
      <sz val="14"/>
      <color theme="1"/>
      <name val="Aptos Narrow"/>
      <family val="2"/>
      <scheme val="minor"/>
    </font>
    <font>
      <b/>
      <sz val="12"/>
      <color theme="1"/>
      <name val="Aptos Narrow"/>
      <family val="2"/>
      <scheme val="minor"/>
    </font>
    <font>
      <b/>
      <sz val="12"/>
      <color rgb="FF000000"/>
      <name val="Calibri"/>
      <family val="2"/>
      <charset val="1"/>
    </font>
    <font>
      <sz val="12"/>
      <color rgb="FF000000"/>
      <name val="Calibri"/>
      <family val="2"/>
      <charset val="1"/>
    </font>
    <font>
      <b/>
      <sz val="11"/>
      <color theme="1"/>
      <name val="Aptos Narrow"/>
      <family val="2"/>
      <scheme val="minor"/>
    </font>
    <font>
      <b/>
      <sz val="18"/>
      <color theme="0"/>
      <name val="Arial"/>
      <family val="2"/>
    </font>
    <font>
      <sz val="12"/>
      <color rgb="FF000000"/>
      <name val="Arial"/>
      <family val="2"/>
    </font>
    <font>
      <sz val="12"/>
      <color theme="1"/>
      <name val="Arial"/>
      <family val="2"/>
    </font>
    <font>
      <sz val="12"/>
      <color rgb="FF242424"/>
      <name val="Arial"/>
      <family val="2"/>
    </font>
    <font>
      <sz val="12"/>
      <color theme="1"/>
      <name val="Aptos Narrow"/>
      <family val="2"/>
      <scheme val="minor"/>
    </font>
  </fonts>
  <fills count="12">
    <fill>
      <patternFill patternType="none"/>
    </fill>
    <fill>
      <patternFill patternType="gray125"/>
    </fill>
    <fill>
      <patternFill patternType="solid">
        <fgColor rgb="FFBFBFBF"/>
        <bgColor rgb="FF000000"/>
      </patternFill>
    </fill>
    <fill>
      <patternFill patternType="solid">
        <fgColor rgb="FFFF0000"/>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top style="medium">
        <color indexed="64"/>
      </top>
      <bottom style="thin">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ck">
        <color rgb="FF000000"/>
      </top>
      <bottom style="double">
        <color rgb="FF000000"/>
      </bottom>
      <diagonal/>
    </border>
    <border>
      <left/>
      <right style="thin">
        <color rgb="FF000000"/>
      </right>
      <top style="thick">
        <color rgb="FF000000"/>
      </top>
      <bottom style="double">
        <color rgb="FF000000"/>
      </bottom>
      <diagonal/>
    </border>
    <border>
      <left/>
      <right style="medium">
        <color rgb="FF000000"/>
      </right>
      <top style="thin">
        <color indexed="64"/>
      </top>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thin">
        <color rgb="FF000000"/>
      </bottom>
      <diagonal/>
    </border>
    <border>
      <left style="medium">
        <color rgb="FF000000"/>
      </left>
      <right style="thin">
        <color indexed="64"/>
      </right>
      <top style="medium">
        <color rgb="FF000000"/>
      </top>
      <bottom style="thin">
        <color indexed="64"/>
      </bottom>
      <diagonal/>
    </border>
  </borders>
  <cellStyleXfs count="4">
    <xf numFmtId="0" fontId="0" fillId="0" borderId="0"/>
    <xf numFmtId="0" fontId="8" fillId="5" borderId="0" applyNumberFormat="0" applyBorder="0" applyAlignment="0" applyProtection="0"/>
    <xf numFmtId="0" fontId="9" fillId="6" borderId="0" applyNumberFormat="0" applyBorder="0" applyAlignment="0" applyProtection="0"/>
    <xf numFmtId="0" fontId="10" fillId="7" borderId="15" applyNumberFormat="0" applyAlignment="0" applyProtection="0"/>
  </cellStyleXfs>
  <cellXfs count="158">
    <xf numFmtId="0" fontId="0" fillId="0" borderId="0" xfId="0"/>
    <xf numFmtId="0" fontId="1" fillId="0" borderId="0" xfId="0" applyFont="1"/>
    <xf numFmtId="0" fontId="1" fillId="3" borderId="0" xfId="0" applyFont="1" applyFill="1"/>
    <xf numFmtId="0" fontId="1" fillId="4" borderId="0" xfId="0" applyFont="1" applyFill="1"/>
    <xf numFmtId="0" fontId="3" fillId="0" borderId="1" xfId="0" applyFont="1" applyBorder="1" applyAlignment="1">
      <alignment horizontal="left" vertical="center" indent="1"/>
    </xf>
    <xf numFmtId="0" fontId="4" fillId="0" borderId="1" xfId="0" applyFont="1" applyBorder="1" applyAlignment="1">
      <alignment horizontal="left" vertical="center" indent="1"/>
    </xf>
    <xf numFmtId="0" fontId="3" fillId="4" borderId="0" xfId="0" applyFont="1" applyFill="1" applyAlignment="1">
      <alignment horizontal="left" vertical="center" indent="1"/>
    </xf>
    <xf numFmtId="0" fontId="4" fillId="4" borderId="0" xfId="0" applyFont="1" applyFill="1" applyAlignment="1">
      <alignment horizontal="left" vertical="center" indent="1"/>
    </xf>
    <xf numFmtId="0" fontId="5" fillId="0" borderId="0" xfId="0" applyFont="1" applyAlignment="1">
      <alignment horizontal="center" vertical="center"/>
    </xf>
    <xf numFmtId="0" fontId="5" fillId="0" borderId="0" xfId="0" applyFont="1"/>
    <xf numFmtId="0" fontId="5" fillId="0" borderId="1" xfId="0" applyFont="1" applyBorder="1"/>
    <xf numFmtId="0" fontId="5" fillId="0" borderId="17" xfId="0" applyFont="1" applyBorder="1" applyAlignment="1">
      <alignment horizontal="left" vertical="center"/>
    </xf>
    <xf numFmtId="0" fontId="5" fillId="0" borderId="1" xfId="0" applyFont="1" applyBorder="1" applyAlignment="1">
      <alignment horizontal="left" vertical="center"/>
    </xf>
    <xf numFmtId="0" fontId="7" fillId="0" borderId="3" xfId="0" applyFont="1" applyBorder="1" applyAlignment="1">
      <alignment horizontal="left" vertical="center"/>
    </xf>
    <xf numFmtId="0" fontId="5" fillId="0" borderId="3" xfId="0" applyFont="1" applyBorder="1" applyAlignment="1">
      <alignment horizontal="left" vertical="center"/>
    </xf>
    <xf numFmtId="0" fontId="5" fillId="0" borderId="20" xfId="0" applyFont="1" applyBorder="1" applyAlignment="1">
      <alignment horizontal="left" vertical="center"/>
    </xf>
    <xf numFmtId="0" fontId="5" fillId="0" borderId="8" xfId="0" applyFont="1" applyBorder="1" applyAlignment="1">
      <alignment horizontal="left" vertical="center"/>
    </xf>
    <xf numFmtId="0" fontId="11" fillId="9" borderId="19" xfId="2" applyFont="1" applyFill="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12" fillId="0" borderId="3" xfId="3" applyFont="1" applyFill="1" applyBorder="1" applyAlignment="1">
      <alignment horizontal="left" vertical="center"/>
    </xf>
    <xf numFmtId="0" fontId="5" fillId="0" borderId="17" xfId="0" applyFont="1" applyBorder="1" applyAlignment="1">
      <alignment vertical="center"/>
    </xf>
    <xf numFmtId="0" fontId="12" fillId="0" borderId="1" xfId="3" applyFont="1" applyFill="1" applyBorder="1" applyAlignment="1">
      <alignment horizontal="left" vertical="center"/>
    </xf>
    <xf numFmtId="0" fontId="5" fillId="0" borderId="3" xfId="0" applyFont="1" applyBorder="1" applyAlignment="1">
      <alignment vertical="center"/>
    </xf>
    <xf numFmtId="0" fontId="5" fillId="0" borderId="20" xfId="0" applyFont="1" applyBorder="1" applyAlignment="1">
      <alignment vertical="center"/>
    </xf>
    <xf numFmtId="0" fontId="5" fillId="0" borderId="17" xfId="0" applyFont="1" applyBorder="1" applyAlignment="1">
      <alignment horizontal="left" vertical="center" indent="1"/>
    </xf>
    <xf numFmtId="0" fontId="5" fillId="0" borderId="1" xfId="0" applyFont="1" applyBorder="1" applyAlignment="1">
      <alignment horizontal="left" vertical="center" indent="1"/>
    </xf>
    <xf numFmtId="0" fontId="5" fillId="0" borderId="1" xfId="0" applyFont="1" applyBorder="1" applyAlignment="1">
      <alignment wrapText="1"/>
    </xf>
    <xf numFmtId="0" fontId="5" fillId="0" borderId="17" xfId="0" applyFont="1" applyBorder="1" applyAlignment="1">
      <alignment horizontal="left" vertical="center" wrapText="1"/>
    </xf>
    <xf numFmtId="0" fontId="1" fillId="8" borderId="22"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4" xfId="0" applyFont="1" applyFill="1" applyBorder="1" applyAlignment="1">
      <alignment horizontal="left" vertical="center"/>
    </xf>
    <xf numFmtId="0" fontId="5" fillId="0" borderId="25" xfId="0" applyFont="1" applyBorder="1"/>
    <xf numFmtId="0" fontId="5" fillId="0" borderId="26" xfId="0" applyFont="1" applyBorder="1"/>
    <xf numFmtId="0" fontId="5" fillId="0" borderId="27" xfId="0" applyFont="1" applyBorder="1" applyAlignment="1">
      <alignment horizontal="left" vertical="center" indent="1"/>
    </xf>
    <xf numFmtId="0" fontId="5" fillId="0" borderId="28" xfId="0" applyFont="1" applyBorder="1" applyAlignment="1">
      <alignment horizontal="left" vertical="center"/>
    </xf>
    <xf numFmtId="0" fontId="5" fillId="0" borderId="25" xfId="0" applyFont="1" applyBorder="1" applyAlignment="1">
      <alignment horizontal="left" vertical="center" indent="1"/>
    </xf>
    <xf numFmtId="0" fontId="5" fillId="0" borderId="26" xfId="0" applyFont="1" applyBorder="1" applyAlignment="1">
      <alignment horizontal="left" vertical="center"/>
    </xf>
    <xf numFmtId="0" fontId="5" fillId="0" borderId="29" xfId="0" applyFont="1" applyBorder="1" applyAlignment="1">
      <alignment horizontal="left" vertical="center" indent="1"/>
    </xf>
    <xf numFmtId="0" fontId="5" fillId="0" borderId="30" xfId="0" applyFont="1" applyBorder="1" applyAlignment="1">
      <alignment horizontal="left" vertical="center"/>
    </xf>
    <xf numFmtId="0" fontId="5" fillId="0" borderId="31" xfId="0" applyFont="1" applyBorder="1" applyAlignment="1">
      <alignment horizontal="left" vertical="center" indent="1"/>
    </xf>
    <xf numFmtId="0" fontId="5" fillId="0" borderId="32" xfId="0" applyFont="1" applyBorder="1" applyAlignment="1">
      <alignment horizontal="left" vertical="center"/>
    </xf>
    <xf numFmtId="0" fontId="5" fillId="0" borderId="33" xfId="0" applyFont="1" applyBorder="1" applyAlignment="1">
      <alignment horizontal="left" vertical="center" indent="1"/>
    </xf>
    <xf numFmtId="0" fontId="5" fillId="0" borderId="34" xfId="0" applyFont="1" applyBorder="1" applyAlignment="1">
      <alignment horizontal="left" vertical="center"/>
    </xf>
    <xf numFmtId="0" fontId="5" fillId="9" borderId="27" xfId="0" applyFont="1" applyFill="1" applyBorder="1" applyAlignment="1">
      <alignment horizontal="left" vertical="center" indent="1"/>
    </xf>
    <xf numFmtId="0" fontId="5" fillId="9" borderId="29" xfId="0" applyFont="1" applyFill="1" applyBorder="1" applyAlignment="1">
      <alignment horizontal="left" vertical="center" indent="1"/>
    </xf>
    <xf numFmtId="0" fontId="5" fillId="9" borderId="33" xfId="0" applyFont="1" applyFill="1" applyBorder="1" applyAlignment="1">
      <alignment horizontal="left" vertical="center" indent="1"/>
    </xf>
    <xf numFmtId="0" fontId="5" fillId="9" borderId="36" xfId="0" applyFont="1" applyFill="1" applyBorder="1" applyAlignment="1">
      <alignment horizontal="left" vertical="center" indent="1"/>
    </xf>
    <xf numFmtId="0" fontId="7" fillId="0" borderId="35" xfId="0" applyFont="1" applyBorder="1" applyAlignment="1">
      <alignment horizontal="left" vertical="center" indent="1"/>
    </xf>
    <xf numFmtId="0" fontId="7" fillId="0" borderId="28" xfId="0" applyFont="1" applyBorder="1" applyAlignment="1">
      <alignment horizontal="left" vertical="center"/>
    </xf>
    <xf numFmtId="0" fontId="7" fillId="0" borderId="36" xfId="0" applyFont="1" applyBorder="1" applyAlignment="1">
      <alignment horizontal="left" vertical="center" indent="1"/>
    </xf>
    <xf numFmtId="0" fontId="7" fillId="0" borderId="30" xfId="0" applyFont="1" applyBorder="1" applyAlignment="1">
      <alignment horizontal="left" vertical="center"/>
    </xf>
    <xf numFmtId="0" fontId="5" fillId="9" borderId="25" xfId="0" applyFont="1" applyFill="1" applyBorder="1" applyAlignment="1">
      <alignment horizontal="left" vertical="center" indent="1"/>
    </xf>
    <xf numFmtId="0" fontId="7" fillId="0" borderId="34" xfId="2" applyNumberFormat="1" applyFont="1" applyFill="1" applyBorder="1" applyAlignment="1">
      <alignment horizontal="left" vertical="center"/>
    </xf>
    <xf numFmtId="0" fontId="7" fillId="0" borderId="34" xfId="1" applyNumberFormat="1" applyFont="1" applyFill="1" applyBorder="1" applyAlignment="1">
      <alignment horizontal="left" vertical="center"/>
    </xf>
    <xf numFmtId="0" fontId="5" fillId="0" borderId="37" xfId="0" applyFont="1" applyBorder="1" applyAlignment="1">
      <alignment vertical="center"/>
    </xf>
    <xf numFmtId="0" fontId="12" fillId="0" borderId="34" xfId="3" applyNumberFormat="1" applyFont="1" applyFill="1" applyBorder="1" applyAlignment="1">
      <alignment horizontal="left" vertical="center"/>
    </xf>
    <xf numFmtId="0" fontId="5" fillId="9" borderId="31" xfId="0" applyFont="1" applyFill="1" applyBorder="1" applyAlignment="1">
      <alignment horizontal="left" vertical="center" indent="1"/>
    </xf>
    <xf numFmtId="0" fontId="5" fillId="0" borderId="38" xfId="0" applyFont="1" applyBorder="1" applyAlignment="1">
      <alignment horizontal="left" vertical="center" indent="1"/>
    </xf>
    <xf numFmtId="0" fontId="5" fillId="0" borderId="9" xfId="0" applyFont="1" applyBorder="1" applyAlignment="1">
      <alignment horizontal="left" vertical="center" indent="1"/>
    </xf>
    <xf numFmtId="0" fontId="5" fillId="0" borderId="39" xfId="0" applyFont="1" applyBorder="1" applyAlignment="1">
      <alignment horizontal="left" vertical="center"/>
    </xf>
    <xf numFmtId="0" fontId="6" fillId="2" borderId="3" xfId="0" applyFont="1" applyFill="1" applyBorder="1" applyAlignment="1">
      <alignment horizontal="center" vertical="center" textRotation="90"/>
    </xf>
    <xf numFmtId="0" fontId="6" fillId="2" borderId="8" xfId="0" applyFont="1" applyFill="1" applyBorder="1" applyAlignment="1">
      <alignment horizontal="center" vertical="center" textRotation="90"/>
    </xf>
    <xf numFmtId="0" fontId="7" fillId="2" borderId="8" xfId="0" applyFont="1" applyFill="1" applyBorder="1" applyAlignment="1">
      <alignment horizontal="center" vertical="center" textRotation="90" wrapText="1"/>
    </xf>
    <xf numFmtId="0" fontId="7" fillId="2" borderId="8" xfId="0" applyFont="1" applyFill="1" applyBorder="1" applyAlignment="1">
      <alignment horizontal="center" vertical="center" textRotation="90"/>
    </xf>
    <xf numFmtId="0" fontId="7" fillId="2" borderId="42" xfId="0" applyFont="1" applyFill="1" applyBorder="1" applyAlignment="1">
      <alignment horizontal="center" vertical="center" textRotation="90"/>
    </xf>
    <xf numFmtId="0" fontId="7" fillId="2" borderId="42" xfId="0" applyFont="1" applyFill="1" applyBorder="1" applyAlignment="1">
      <alignment horizontal="center" vertical="center" textRotation="90" wrapText="1"/>
    </xf>
    <xf numFmtId="0" fontId="7" fillId="2" borderId="43" xfId="0" applyFont="1" applyFill="1" applyBorder="1" applyAlignment="1">
      <alignment horizontal="center" vertical="center" textRotation="90" wrapText="1"/>
    </xf>
    <xf numFmtId="0" fontId="7" fillId="2" borderId="10" xfId="0" applyFont="1" applyFill="1" applyBorder="1" applyAlignment="1">
      <alignment horizontal="center" vertical="center" textRotation="90"/>
    </xf>
    <xf numFmtId="0" fontId="6" fillId="2" borderId="47" xfId="0" applyFont="1" applyFill="1" applyBorder="1" applyAlignment="1">
      <alignment horizontal="center" vertical="center" textRotation="90"/>
    </xf>
    <xf numFmtId="0" fontId="7" fillId="2" borderId="40" xfId="0" applyFont="1" applyFill="1" applyBorder="1" applyAlignment="1">
      <alignment horizontal="center" vertical="center" textRotation="90" wrapText="1"/>
    </xf>
    <xf numFmtId="0" fontId="6" fillId="2" borderId="44" xfId="0" applyFont="1" applyFill="1" applyBorder="1" applyAlignment="1">
      <alignment horizontal="center" vertical="center" textRotation="90"/>
    </xf>
    <xf numFmtId="0" fontId="6" fillId="2" borderId="46" xfId="0" applyFont="1" applyFill="1" applyBorder="1" applyAlignment="1">
      <alignment horizontal="center" vertical="center" textRotation="90"/>
    </xf>
    <xf numFmtId="0" fontId="14" fillId="0" borderId="0" xfId="0" applyFont="1" applyAlignment="1">
      <alignment vertical="center" wrapText="1"/>
    </xf>
    <xf numFmtId="0" fontId="0" fillId="0" borderId="0" xfId="0" applyAlignment="1">
      <alignment vertical="center" wrapText="1"/>
    </xf>
    <xf numFmtId="0" fontId="7" fillId="2" borderId="10" xfId="0" applyFont="1" applyFill="1" applyBorder="1" applyAlignment="1">
      <alignment horizontal="center" vertical="center" textRotation="90" wrapText="1"/>
    </xf>
    <xf numFmtId="0" fontId="7" fillId="2" borderId="41" xfId="0" applyFont="1" applyFill="1" applyBorder="1" applyAlignment="1">
      <alignment horizontal="center" vertical="center" textRotation="90" wrapText="1"/>
    </xf>
    <xf numFmtId="0" fontId="15" fillId="10" borderId="51" xfId="0" applyFont="1" applyFill="1" applyBorder="1" applyAlignment="1">
      <alignment horizontal="center" vertical="center"/>
    </xf>
    <xf numFmtId="0" fontId="15" fillId="10" borderId="52" xfId="0" applyFont="1" applyFill="1" applyBorder="1" applyAlignment="1">
      <alignment horizontal="center" vertical="center"/>
    </xf>
    <xf numFmtId="0" fontId="16" fillId="0" borderId="0" xfId="0" applyFont="1"/>
    <xf numFmtId="0" fontId="17" fillId="0" borderId="0" xfId="0" applyFont="1"/>
    <xf numFmtId="0" fontId="5" fillId="0" borderId="6" xfId="0" applyFont="1" applyBorder="1" applyAlignment="1">
      <alignment horizontal="left" vertical="center"/>
    </xf>
    <xf numFmtId="0" fontId="5" fillId="0" borderId="36" xfId="0" applyFont="1" applyBorder="1" applyAlignment="1">
      <alignment horizontal="left" vertical="center" indent="1"/>
    </xf>
    <xf numFmtId="0" fontId="5" fillId="0" borderId="53" xfId="0" applyFont="1" applyBorder="1" applyAlignment="1">
      <alignment horizontal="left" vertical="center"/>
    </xf>
    <xf numFmtId="0" fontId="5" fillId="0" borderId="6" xfId="0" applyFont="1" applyBorder="1" applyAlignment="1">
      <alignment vertical="center" wrapText="1"/>
    </xf>
    <xf numFmtId="0" fontId="5" fillId="0" borderId="54" xfId="0" applyFont="1" applyBorder="1" applyAlignment="1">
      <alignment horizontal="left" vertical="center" indent="1"/>
    </xf>
    <xf numFmtId="0" fontId="5" fillId="0" borderId="55" xfId="0" applyFont="1" applyBorder="1" applyAlignment="1">
      <alignment horizontal="left" vertical="center"/>
    </xf>
    <xf numFmtId="0" fontId="18" fillId="4" borderId="6" xfId="0" applyFont="1" applyFill="1" applyBorder="1" applyAlignment="1">
      <alignment horizontal="center" vertical="center"/>
    </xf>
    <xf numFmtId="0" fontId="0" fillId="0" borderId="0" xfId="0" applyAlignment="1">
      <alignment horizontal="left"/>
    </xf>
    <xf numFmtId="0" fontId="19" fillId="0" borderId="6" xfId="0" applyFont="1" applyBorder="1" applyAlignment="1">
      <alignment horizontal="left" vertical="center" wrapText="1"/>
    </xf>
    <xf numFmtId="0" fontId="19" fillId="0" borderId="6" xfId="0" applyFont="1" applyBorder="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13" fillId="0" borderId="0" xfId="0" applyFont="1"/>
    <xf numFmtId="0" fontId="5" fillId="0" borderId="65" xfId="0" applyFont="1" applyBorder="1"/>
    <xf numFmtId="0" fontId="2" fillId="0" borderId="66" xfId="0" applyFont="1" applyBorder="1"/>
    <xf numFmtId="0" fontId="6" fillId="2" borderId="67" xfId="0" applyFont="1" applyFill="1" applyBorder="1" applyAlignment="1">
      <alignment horizontal="center" vertical="center" textRotation="90"/>
    </xf>
    <xf numFmtId="0" fontId="5" fillId="11" borderId="25" xfId="0" applyFont="1" applyFill="1" applyBorder="1"/>
    <xf numFmtId="0" fontId="5" fillId="11" borderId="1" xfId="0" applyFont="1" applyFill="1" applyBorder="1" applyAlignment="1">
      <alignment wrapText="1"/>
    </xf>
    <xf numFmtId="0" fontId="5" fillId="11" borderId="27" xfId="0" applyFont="1" applyFill="1" applyBorder="1" applyAlignment="1">
      <alignment horizontal="left" vertical="center" indent="1"/>
    </xf>
    <xf numFmtId="0" fontId="5" fillId="11" borderId="17" xfId="0" applyFont="1" applyFill="1" applyBorder="1" applyAlignment="1">
      <alignment horizontal="left" vertical="center"/>
    </xf>
    <xf numFmtId="0" fontId="5" fillId="11" borderId="18" xfId="0" applyFont="1" applyFill="1" applyBorder="1" applyAlignment="1">
      <alignment vertical="center"/>
    </xf>
    <xf numFmtId="0" fontId="5" fillId="11" borderId="31" xfId="0" applyFont="1" applyFill="1" applyBorder="1" applyAlignment="1">
      <alignment horizontal="left" vertical="center" indent="1"/>
    </xf>
    <xf numFmtId="0" fontId="5" fillId="11" borderId="8" xfId="0" applyFont="1" applyFill="1" applyBorder="1" applyAlignment="1">
      <alignment horizontal="left" vertical="center" wrapText="1"/>
    </xf>
    <xf numFmtId="0" fontId="5" fillId="11" borderId="35" xfId="0" applyFont="1" applyFill="1" applyBorder="1" applyAlignment="1">
      <alignment horizontal="left" vertical="center" indent="1"/>
    </xf>
    <xf numFmtId="0" fontId="5" fillId="11" borderId="16" xfId="0" applyFont="1" applyFill="1" applyBorder="1" applyAlignment="1">
      <alignment horizontal="left" vertical="center"/>
    </xf>
    <xf numFmtId="0" fontId="5" fillId="11" borderId="21" xfId="0" applyFont="1" applyFill="1" applyBorder="1" applyAlignment="1">
      <alignment horizontal="left" vertical="center"/>
    </xf>
    <xf numFmtId="0" fontId="5" fillId="11" borderId="8" xfId="0" applyFont="1" applyFill="1" applyBorder="1" applyAlignment="1">
      <alignment horizontal="left" vertical="center"/>
    </xf>
    <xf numFmtId="0" fontId="5" fillId="9" borderId="72" xfId="0" applyFont="1" applyFill="1" applyBorder="1" applyAlignment="1">
      <alignment horizontal="left" vertical="center" inden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15" fillId="0" borderId="51" xfId="0" applyFont="1" applyBorder="1" applyAlignment="1">
      <alignment horizontal="left" vertical="center"/>
    </xf>
    <xf numFmtId="0" fontId="1" fillId="0" borderId="48" xfId="0" applyFont="1" applyBorder="1" applyAlignment="1">
      <alignment horizontal="left" vertical="center"/>
    </xf>
    <xf numFmtId="0" fontId="1" fillId="10" borderId="48" xfId="0" applyFont="1" applyFill="1" applyBorder="1" applyAlignment="1">
      <alignment horizontal="center" vertical="center"/>
    </xf>
    <xf numFmtId="0" fontId="1" fillId="10" borderId="50" xfId="0" applyFont="1" applyFill="1" applyBorder="1" applyAlignment="1">
      <alignment horizontal="center" vertical="center"/>
    </xf>
    <xf numFmtId="0" fontId="1" fillId="10" borderId="49" xfId="0" applyFont="1" applyFill="1" applyBorder="1" applyAlignment="1">
      <alignment horizontal="center" vertical="center"/>
    </xf>
    <xf numFmtId="0" fontId="22" fillId="0" borderId="10" xfId="0" applyFont="1" applyBorder="1" applyAlignment="1">
      <alignment horizontal="left" vertical="center" indent="1"/>
    </xf>
    <xf numFmtId="0" fontId="23" fillId="10" borderId="10" xfId="0" applyFont="1" applyFill="1" applyBorder="1" applyAlignment="1">
      <alignment horizontal="center" vertical="center"/>
    </xf>
    <xf numFmtId="0" fontId="23" fillId="10" borderId="41" xfId="0" applyFont="1" applyFill="1" applyBorder="1" applyAlignment="1">
      <alignment horizontal="center" vertical="center"/>
    </xf>
    <xf numFmtId="0" fontId="24" fillId="10" borderId="10" xfId="0" applyFont="1" applyFill="1" applyBorder="1" applyAlignment="1">
      <alignment horizontal="center" vertical="center"/>
    </xf>
    <xf numFmtId="0" fontId="23" fillId="10" borderId="11" xfId="0" applyFont="1" applyFill="1" applyBorder="1" applyAlignment="1">
      <alignment horizontal="center" vertical="center"/>
    </xf>
    <xf numFmtId="0" fontId="23" fillId="10" borderId="8" xfId="0" applyFont="1" applyFill="1" applyBorder="1" applyAlignment="1">
      <alignment horizontal="center" vertical="center"/>
    </xf>
    <xf numFmtId="0" fontId="23" fillId="10" borderId="8" xfId="0" applyFont="1" applyFill="1" applyBorder="1" applyAlignment="1">
      <alignment horizontal="center" vertical="center" wrapText="1"/>
    </xf>
    <xf numFmtId="0" fontId="23" fillId="10" borderId="12" xfId="0" applyFont="1" applyFill="1" applyBorder="1" applyAlignment="1">
      <alignment horizontal="center" vertical="center"/>
    </xf>
    <xf numFmtId="0" fontId="23" fillId="10" borderId="10" xfId="0" applyFont="1" applyFill="1" applyBorder="1" applyAlignment="1">
      <alignment horizontal="center" vertical="center" wrapText="1"/>
    </xf>
    <xf numFmtId="0" fontId="23" fillId="10" borderId="13" xfId="0" applyFont="1" applyFill="1" applyBorder="1" applyAlignment="1">
      <alignment horizontal="center" vertical="center"/>
    </xf>
    <xf numFmtId="0" fontId="22" fillId="0" borderId="6" xfId="0" applyFont="1" applyBorder="1" applyAlignment="1">
      <alignment horizontal="left" vertical="center" indent="1"/>
    </xf>
    <xf numFmtId="0" fontId="23" fillId="10" borderId="6" xfId="0" applyFont="1" applyFill="1" applyBorder="1" applyAlignment="1">
      <alignment horizontal="center" vertical="center"/>
    </xf>
    <xf numFmtId="0" fontId="23" fillId="10" borderId="5" xfId="0" applyFont="1" applyFill="1" applyBorder="1" applyAlignment="1">
      <alignment horizontal="center" vertical="center"/>
    </xf>
    <xf numFmtId="0" fontId="23" fillId="10" borderId="2"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6" xfId="0" applyFont="1" applyFill="1" applyBorder="1" applyAlignment="1">
      <alignment horizontal="center" vertical="center" wrapText="1"/>
    </xf>
    <xf numFmtId="0" fontId="23" fillId="10" borderId="14" xfId="0" applyFont="1" applyFill="1" applyBorder="1" applyAlignment="1">
      <alignment horizontal="center" vertical="center"/>
    </xf>
    <xf numFmtId="0" fontId="23" fillId="10" borderId="4" xfId="0" applyFont="1" applyFill="1" applyBorder="1" applyAlignment="1">
      <alignment horizontal="center" vertical="center"/>
    </xf>
    <xf numFmtId="0" fontId="23" fillId="10" borderId="7" xfId="0" applyFont="1" applyFill="1" applyBorder="1" applyAlignment="1">
      <alignment horizontal="center" vertical="center"/>
    </xf>
    <xf numFmtId="0" fontId="23" fillId="10" borderId="68" xfId="0" applyFont="1" applyFill="1" applyBorder="1" applyAlignment="1">
      <alignment horizontal="center" vertical="center"/>
    </xf>
    <xf numFmtId="0" fontId="23" fillId="10" borderId="69" xfId="0" applyFont="1" applyFill="1" applyBorder="1" applyAlignment="1">
      <alignment horizontal="center" vertical="center"/>
    </xf>
    <xf numFmtId="0" fontId="23" fillId="10" borderId="69" xfId="0" applyFont="1" applyFill="1" applyBorder="1" applyAlignment="1">
      <alignment horizontal="center" vertical="center" wrapText="1"/>
    </xf>
    <xf numFmtId="0" fontId="23" fillId="10" borderId="70" xfId="0" applyFont="1" applyFill="1" applyBorder="1" applyAlignment="1">
      <alignment horizontal="center" vertical="center"/>
    </xf>
    <xf numFmtId="0" fontId="23" fillId="10" borderId="71" xfId="0" applyFont="1" applyFill="1" applyBorder="1" applyAlignment="1">
      <alignment horizontal="center" vertical="center"/>
    </xf>
    <xf numFmtId="0" fontId="22" fillId="0" borderId="63" xfId="0" applyFont="1" applyBorder="1" applyAlignment="1">
      <alignment horizontal="left" vertical="top" wrapText="1"/>
    </xf>
    <xf numFmtId="0" fontId="25" fillId="0" borderId="14" xfId="0" applyFont="1" applyBorder="1" applyAlignment="1">
      <alignment horizontal="left" vertical="top" wrapText="1"/>
    </xf>
    <xf numFmtId="0" fontId="25" fillId="0" borderId="2" xfId="0" applyFont="1" applyBorder="1" applyAlignment="1">
      <alignment horizontal="left" vertical="top" wrapText="1"/>
    </xf>
    <xf numFmtId="0" fontId="23" fillId="0" borderId="5" xfId="0" applyFont="1" applyBorder="1" applyAlignment="1">
      <alignment horizontal="left" vertical="top" wrapText="1"/>
    </xf>
    <xf numFmtId="0" fontId="23" fillId="0" borderId="14" xfId="0" applyFont="1" applyBorder="1" applyAlignment="1">
      <alignment horizontal="left" vertical="top" wrapText="1"/>
    </xf>
    <xf numFmtId="0" fontId="23" fillId="0" borderId="64" xfId="0" applyFont="1" applyBorder="1" applyAlignment="1">
      <alignment horizontal="left" vertical="top" wrapText="1"/>
    </xf>
    <xf numFmtId="0" fontId="21" fillId="0" borderId="44" xfId="0" applyFont="1" applyBorder="1" applyAlignment="1">
      <alignment horizontal="center" vertical="center" wrapText="1"/>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3" fillId="0" borderId="56" xfId="0" applyFont="1" applyBorder="1" applyAlignment="1">
      <alignment horizontal="left" vertical="top" wrapText="1"/>
    </xf>
    <xf numFmtId="0" fontId="23" fillId="0" borderId="18"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0" xfId="0" applyFont="1" applyAlignment="1">
      <alignment horizontal="left" vertical="top" wrapText="1"/>
    </xf>
    <xf numFmtId="0" fontId="23" fillId="0" borderId="59" xfId="0" applyFont="1" applyBorder="1" applyAlignment="1">
      <alignment horizontal="left" vertical="top" wrapText="1"/>
    </xf>
    <xf numFmtId="0" fontId="23" fillId="0" borderId="60" xfId="0" applyFont="1" applyBorder="1" applyAlignment="1">
      <alignment horizontal="left" vertical="top" wrapText="1"/>
    </xf>
    <xf numFmtId="0" fontId="23" fillId="0" borderId="61" xfId="0" applyFont="1" applyBorder="1" applyAlignment="1">
      <alignment horizontal="left" vertical="top" wrapText="1"/>
    </xf>
    <xf numFmtId="0" fontId="23" fillId="0" borderId="62" xfId="0" applyFont="1" applyBorder="1" applyAlignment="1">
      <alignment horizontal="left" vertical="top" wrapText="1"/>
    </xf>
  </cellXfs>
  <cellStyles count="4">
    <cellStyle name="Eingabe" xfId="3" builtinId="20"/>
    <cellStyle name="Gut" xfId="1" builtinId="26"/>
    <cellStyle name="Neutral" xfId="2" builtinId="2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23</xdr:col>
      <xdr:colOff>5112</xdr:colOff>
      <xdr:row>1</xdr:row>
      <xdr:rowOff>9525</xdr:rowOff>
    </xdr:to>
    <xdr:pic>
      <xdr:nvPicPr>
        <xdr:cNvPr id="2" name="Grafik 1">
          <a:extLst>
            <a:ext uri="{FF2B5EF4-FFF2-40B4-BE49-F238E27FC236}">
              <a16:creationId xmlns:a16="http://schemas.microsoft.com/office/drawing/2014/main" id="{BCF94395-0AA7-8E6F-949B-A0F66BB083AE}"/>
            </a:ext>
          </a:extLst>
        </xdr:cNvPr>
        <xdr:cNvPicPr>
          <a:picLocks noChangeAspect="1"/>
        </xdr:cNvPicPr>
      </xdr:nvPicPr>
      <xdr:blipFill rotWithShape="1">
        <a:blip xmlns:r="http://schemas.openxmlformats.org/officeDocument/2006/relationships" r:embed="rId1"/>
        <a:srcRect t="13098" b="15364"/>
        <a:stretch/>
      </xdr:blipFill>
      <xdr:spPr>
        <a:xfrm>
          <a:off x="0" y="19050"/>
          <a:ext cx="10381012" cy="13525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G13"/>
  <sheetViews>
    <sheetView workbookViewId="0">
      <selection activeCell="F8" sqref="F8:F13"/>
    </sheetView>
  </sheetViews>
  <sheetFormatPr baseColWidth="10" defaultColWidth="9" defaultRowHeight="15" x14ac:dyDescent="0.25"/>
  <cols>
    <col min="6" max="6" width="123.5703125" customWidth="1"/>
  </cols>
  <sheetData>
    <row r="7" spans="6:7" ht="15.75" x14ac:dyDescent="0.25">
      <c r="F7" s="80"/>
    </row>
    <row r="8" spans="6:7" ht="31.5" customHeight="1" x14ac:dyDescent="0.25">
      <c r="F8" s="87" t="s">
        <v>0</v>
      </c>
      <c r="G8" s="88"/>
    </row>
    <row r="9" spans="6:7" ht="104.25" customHeight="1" x14ac:dyDescent="0.25">
      <c r="F9" s="89" t="s">
        <v>113</v>
      </c>
      <c r="G9" s="88"/>
    </row>
    <row r="10" spans="6:7" ht="24.75" customHeight="1" x14ac:dyDescent="0.25">
      <c r="F10" s="90" t="s">
        <v>1</v>
      </c>
      <c r="G10" s="88"/>
    </row>
    <row r="11" spans="6:7" ht="24.75" customHeight="1" x14ac:dyDescent="0.25">
      <c r="F11" s="90" t="s">
        <v>2</v>
      </c>
      <c r="G11" s="88"/>
    </row>
    <row r="12" spans="6:7" ht="24.75" customHeight="1" x14ac:dyDescent="0.25">
      <c r="F12" s="90" t="s">
        <v>3</v>
      </c>
      <c r="G12" s="88"/>
    </row>
    <row r="13" spans="6:7" ht="24.75" customHeight="1" x14ac:dyDescent="0.25">
      <c r="F13" s="90" t="s">
        <v>4</v>
      </c>
      <c r="G13" s="88"/>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24"/>
  <sheetViews>
    <sheetView topLeftCell="C94" workbookViewId="0">
      <selection activeCell="B2" sqref="B2:D124"/>
    </sheetView>
  </sheetViews>
  <sheetFormatPr baseColWidth="10" defaultColWidth="9.140625" defaultRowHeight="15" x14ac:dyDescent="0.25"/>
  <cols>
    <col min="2" max="2" width="40.85546875" customWidth="1"/>
    <col min="3" max="3" width="121.42578125" customWidth="1"/>
    <col min="4" max="4" width="43.7109375" customWidth="1"/>
  </cols>
  <sheetData>
    <row r="1" spans="2:4" ht="15.75" customHeight="1" x14ac:dyDescent="0.25"/>
    <row r="2" spans="2:4" ht="17.25" customHeight="1" x14ac:dyDescent="0.25">
      <c r="B2" s="29" t="s">
        <v>5</v>
      </c>
      <c r="C2" s="30" t="s">
        <v>6</v>
      </c>
      <c r="D2" s="31" t="s">
        <v>7</v>
      </c>
    </row>
    <row r="3" spans="2:4" ht="17.25" customHeight="1" x14ac:dyDescent="0.25">
      <c r="B3" s="97" t="s">
        <v>8</v>
      </c>
      <c r="C3" s="98" t="s">
        <v>9</v>
      </c>
      <c r="D3" s="33" t="s">
        <v>10</v>
      </c>
    </row>
    <row r="4" spans="2:4" ht="17.25" customHeight="1" x14ac:dyDescent="0.25">
      <c r="B4" s="32"/>
      <c r="C4" s="10" t="s">
        <v>11</v>
      </c>
      <c r="D4" s="33" t="s">
        <v>12</v>
      </c>
    </row>
    <row r="5" spans="2:4" ht="17.25" customHeight="1" x14ac:dyDescent="0.25">
      <c r="B5" s="32"/>
      <c r="C5" s="10" t="s">
        <v>13</v>
      </c>
      <c r="D5" s="33" t="s">
        <v>14</v>
      </c>
    </row>
    <row r="6" spans="2:4" ht="17.25" customHeight="1" x14ac:dyDescent="0.25">
      <c r="B6" s="32"/>
      <c r="C6" s="10" t="s">
        <v>15</v>
      </c>
      <c r="D6" s="33" t="s">
        <v>16</v>
      </c>
    </row>
    <row r="7" spans="2:4" ht="17.25" customHeight="1" x14ac:dyDescent="0.25">
      <c r="B7" s="32"/>
      <c r="C7" s="27" t="s">
        <v>17</v>
      </c>
      <c r="D7" s="33" t="s">
        <v>18</v>
      </c>
    </row>
    <row r="8" spans="2:4" ht="17.25" customHeight="1" x14ac:dyDescent="0.25">
      <c r="B8" s="32"/>
      <c r="C8" s="10" t="s">
        <v>19</v>
      </c>
      <c r="D8" s="33" t="s">
        <v>20</v>
      </c>
    </row>
    <row r="9" spans="2:4" ht="17.25" customHeight="1" x14ac:dyDescent="0.25">
      <c r="B9" s="32"/>
      <c r="C9" s="10" t="s">
        <v>21</v>
      </c>
      <c r="D9" s="33" t="s">
        <v>22</v>
      </c>
    </row>
    <row r="10" spans="2:4" ht="17.25" customHeight="1" x14ac:dyDescent="0.25">
      <c r="B10" s="99" t="s">
        <v>23</v>
      </c>
      <c r="C10" s="100" t="s">
        <v>24</v>
      </c>
      <c r="D10" s="35" t="s">
        <v>10</v>
      </c>
    </row>
    <row r="11" spans="2:4" ht="17.25" customHeight="1" x14ac:dyDescent="0.25">
      <c r="B11" s="36"/>
      <c r="C11" s="12" t="s">
        <v>25</v>
      </c>
      <c r="D11" s="37" t="s">
        <v>16</v>
      </c>
    </row>
    <row r="12" spans="2:4" ht="17.25" customHeight="1" x14ac:dyDescent="0.25">
      <c r="B12" s="36"/>
      <c r="C12" s="13" t="s">
        <v>21</v>
      </c>
      <c r="D12" s="37" t="s">
        <v>22</v>
      </c>
    </row>
    <row r="13" spans="2:4" ht="17.25" customHeight="1" x14ac:dyDescent="0.25">
      <c r="B13" s="99" t="s">
        <v>26</v>
      </c>
      <c r="C13" s="101" t="s">
        <v>27</v>
      </c>
      <c r="D13" s="35" t="s">
        <v>10</v>
      </c>
    </row>
    <row r="14" spans="2:4" ht="17.25" customHeight="1" x14ac:dyDescent="0.25">
      <c r="B14" s="36"/>
      <c r="C14" s="12" t="s">
        <v>28</v>
      </c>
      <c r="D14" s="37" t="s">
        <v>12</v>
      </c>
    </row>
    <row r="15" spans="2:4" ht="17.25" customHeight="1" x14ac:dyDescent="0.25">
      <c r="B15" s="36"/>
      <c r="C15" s="12"/>
      <c r="D15" s="37" t="s">
        <v>29</v>
      </c>
    </row>
    <row r="16" spans="2:4" ht="17.25" customHeight="1" x14ac:dyDescent="0.25">
      <c r="B16" s="36"/>
      <c r="C16" s="12"/>
      <c r="D16" s="37" t="s">
        <v>16</v>
      </c>
    </row>
    <row r="17" spans="2:4" ht="17.25" customHeight="1" x14ac:dyDescent="0.25">
      <c r="B17" s="36"/>
      <c r="C17" s="12"/>
      <c r="D17" s="37" t="s">
        <v>18</v>
      </c>
    </row>
    <row r="18" spans="2:4" ht="17.25" customHeight="1" x14ac:dyDescent="0.25">
      <c r="B18" s="36"/>
      <c r="C18" s="12"/>
      <c r="D18" s="37" t="s">
        <v>20</v>
      </c>
    </row>
    <row r="19" spans="2:4" ht="17.25" customHeight="1" x14ac:dyDescent="0.25">
      <c r="B19" s="36"/>
      <c r="C19" s="12" t="s">
        <v>30</v>
      </c>
      <c r="D19" s="37" t="s">
        <v>31</v>
      </c>
    </row>
    <row r="20" spans="2:4" ht="17.25" customHeight="1" x14ac:dyDescent="0.25">
      <c r="B20" s="36"/>
      <c r="C20" s="14"/>
      <c r="D20" s="37" t="s">
        <v>22</v>
      </c>
    </row>
    <row r="21" spans="2:4" ht="17.25" customHeight="1" x14ac:dyDescent="0.25">
      <c r="B21" s="36"/>
      <c r="C21" s="12"/>
      <c r="D21" s="37" t="s">
        <v>14</v>
      </c>
    </row>
    <row r="22" spans="2:4" ht="17.25" customHeight="1" x14ac:dyDescent="0.25">
      <c r="B22" s="38"/>
      <c r="C22" s="15"/>
      <c r="D22" s="39" t="s">
        <v>32</v>
      </c>
    </row>
    <row r="23" spans="2:4" ht="17.25" customHeight="1" x14ac:dyDescent="0.25">
      <c r="B23" s="102" t="s">
        <v>33</v>
      </c>
      <c r="C23" s="103" t="s">
        <v>34</v>
      </c>
      <c r="D23" s="41" t="s">
        <v>10</v>
      </c>
    </row>
    <row r="24" spans="2:4" ht="17.25" customHeight="1" x14ac:dyDescent="0.25">
      <c r="B24" s="36"/>
      <c r="C24" s="12" t="s">
        <v>25</v>
      </c>
      <c r="D24" s="37" t="s">
        <v>35</v>
      </c>
    </row>
    <row r="25" spans="2:4" ht="17.25" customHeight="1" x14ac:dyDescent="0.25">
      <c r="B25" s="42"/>
      <c r="C25" s="14" t="s">
        <v>36</v>
      </c>
      <c r="D25" s="43" t="s">
        <v>37</v>
      </c>
    </row>
    <row r="26" spans="2:4" ht="17.25" customHeight="1" x14ac:dyDescent="0.25">
      <c r="B26" s="99" t="s">
        <v>38</v>
      </c>
      <c r="C26" s="100" t="s">
        <v>39</v>
      </c>
      <c r="D26" s="35" t="s">
        <v>10</v>
      </c>
    </row>
    <row r="27" spans="2:4" ht="17.25" customHeight="1" x14ac:dyDescent="0.25">
      <c r="B27" s="36"/>
      <c r="C27" s="12" t="s">
        <v>11</v>
      </c>
      <c r="D27" s="37" t="s">
        <v>12</v>
      </c>
    </row>
    <row r="28" spans="2:4" ht="17.25" customHeight="1" x14ac:dyDescent="0.25">
      <c r="B28" s="36"/>
      <c r="C28" s="12"/>
      <c r="D28" s="37" t="s">
        <v>29</v>
      </c>
    </row>
    <row r="29" spans="2:4" ht="17.25" customHeight="1" x14ac:dyDescent="0.25">
      <c r="B29" s="36"/>
      <c r="C29" s="12"/>
      <c r="D29" s="37" t="s">
        <v>40</v>
      </c>
    </row>
    <row r="30" spans="2:4" ht="17.25" customHeight="1" x14ac:dyDescent="0.25">
      <c r="B30" s="36"/>
      <c r="C30" s="12"/>
      <c r="D30" s="37" t="s">
        <v>18</v>
      </c>
    </row>
    <row r="31" spans="2:4" ht="17.25" customHeight="1" x14ac:dyDescent="0.25">
      <c r="B31" s="36"/>
      <c r="C31" s="12" t="s">
        <v>41</v>
      </c>
      <c r="D31" s="37" t="s">
        <v>22</v>
      </c>
    </row>
    <row r="32" spans="2:4" ht="17.25" customHeight="1" x14ac:dyDescent="0.25">
      <c r="B32" s="36"/>
      <c r="C32" s="14" t="s">
        <v>19</v>
      </c>
      <c r="D32" s="37" t="s">
        <v>20</v>
      </c>
    </row>
    <row r="33" spans="2:4" ht="21" customHeight="1" x14ac:dyDescent="0.25">
      <c r="B33" s="85"/>
      <c r="C33" s="84" t="s">
        <v>42</v>
      </c>
      <c r="D33" s="86" t="s">
        <v>14</v>
      </c>
    </row>
    <row r="34" spans="2:4" ht="17.25" customHeight="1" x14ac:dyDescent="0.25">
      <c r="B34" s="36"/>
      <c r="C34" s="16"/>
      <c r="D34" s="37" t="s">
        <v>35</v>
      </c>
    </row>
    <row r="35" spans="2:4" ht="17.25" customHeight="1" x14ac:dyDescent="0.25">
      <c r="B35" s="34" t="s">
        <v>43</v>
      </c>
      <c r="C35" s="11"/>
      <c r="D35" s="35" t="s">
        <v>10</v>
      </c>
    </row>
    <row r="36" spans="2:4" ht="17.25" customHeight="1" x14ac:dyDescent="0.25">
      <c r="B36" s="36"/>
      <c r="C36" s="12"/>
      <c r="D36" s="37" t="s">
        <v>12</v>
      </c>
    </row>
    <row r="37" spans="2:4" ht="17.25" customHeight="1" x14ac:dyDescent="0.25">
      <c r="B37" s="36"/>
      <c r="C37" s="12"/>
      <c r="D37" s="37" t="s">
        <v>29</v>
      </c>
    </row>
    <row r="38" spans="2:4" ht="17.25" customHeight="1" x14ac:dyDescent="0.25">
      <c r="B38" s="36"/>
      <c r="C38" s="12"/>
      <c r="D38" s="37" t="s">
        <v>40</v>
      </c>
    </row>
    <row r="39" spans="2:4" ht="17.25" customHeight="1" x14ac:dyDescent="0.25">
      <c r="B39" s="42"/>
      <c r="C39" s="14"/>
      <c r="D39" s="43" t="s">
        <v>18</v>
      </c>
    </row>
    <row r="40" spans="2:4" ht="17.25" customHeight="1" x14ac:dyDescent="0.25">
      <c r="B40" s="34" t="s">
        <v>44</v>
      </c>
      <c r="C40" s="11"/>
      <c r="D40" s="35" t="s">
        <v>10</v>
      </c>
    </row>
    <row r="41" spans="2:4" ht="17.25" customHeight="1" x14ac:dyDescent="0.25">
      <c r="B41" s="36"/>
      <c r="C41" s="12"/>
      <c r="D41" s="37" t="s">
        <v>12</v>
      </c>
    </row>
    <row r="42" spans="2:4" ht="17.25" customHeight="1" x14ac:dyDescent="0.25">
      <c r="B42" s="36"/>
      <c r="C42" s="12"/>
      <c r="D42" s="37" t="s">
        <v>40</v>
      </c>
    </row>
    <row r="43" spans="2:4" ht="17.25" customHeight="1" x14ac:dyDescent="0.25">
      <c r="B43" s="42"/>
      <c r="C43" s="14"/>
      <c r="D43" s="43" t="s">
        <v>18</v>
      </c>
    </row>
    <row r="44" spans="2:4" ht="17.25" customHeight="1" x14ac:dyDescent="0.25">
      <c r="B44" s="34" t="s">
        <v>45</v>
      </c>
      <c r="C44" s="11"/>
      <c r="D44" s="35" t="s">
        <v>10</v>
      </c>
    </row>
    <row r="45" spans="2:4" ht="17.25" customHeight="1" x14ac:dyDescent="0.25">
      <c r="B45" s="36"/>
      <c r="C45" s="12"/>
      <c r="D45" s="37" t="s">
        <v>12</v>
      </c>
    </row>
    <row r="46" spans="2:4" ht="17.25" customHeight="1" x14ac:dyDescent="0.25">
      <c r="B46" s="36"/>
      <c r="C46" s="12"/>
      <c r="D46" s="37" t="s">
        <v>18</v>
      </c>
    </row>
    <row r="47" spans="2:4" ht="17.25" customHeight="1" x14ac:dyDescent="0.25">
      <c r="B47" s="36"/>
      <c r="C47" s="12"/>
      <c r="D47" s="37" t="s">
        <v>46</v>
      </c>
    </row>
    <row r="48" spans="2:4" ht="17.25" customHeight="1" x14ac:dyDescent="0.25">
      <c r="B48" s="36"/>
      <c r="C48" s="12"/>
      <c r="D48" s="37" t="s">
        <v>47</v>
      </c>
    </row>
    <row r="49" spans="2:4" ht="17.25" customHeight="1" x14ac:dyDescent="0.25">
      <c r="B49" s="34" t="s">
        <v>48</v>
      </c>
      <c r="C49" s="11"/>
      <c r="D49" s="35" t="s">
        <v>10</v>
      </c>
    </row>
    <row r="50" spans="2:4" ht="17.25" customHeight="1" x14ac:dyDescent="0.25">
      <c r="B50" s="36"/>
      <c r="C50" s="12"/>
      <c r="D50" s="37" t="s">
        <v>18</v>
      </c>
    </row>
    <row r="51" spans="2:4" ht="17.25" customHeight="1" x14ac:dyDescent="0.25">
      <c r="B51" s="36"/>
      <c r="C51" s="12"/>
      <c r="D51" s="37" t="s">
        <v>20</v>
      </c>
    </row>
    <row r="52" spans="2:4" ht="17.25" customHeight="1" x14ac:dyDescent="0.25">
      <c r="B52" s="36"/>
      <c r="C52" s="12"/>
      <c r="D52" s="37" t="s">
        <v>32</v>
      </c>
    </row>
    <row r="53" spans="2:4" ht="17.25" customHeight="1" x14ac:dyDescent="0.25">
      <c r="B53" s="99" t="s">
        <v>49</v>
      </c>
      <c r="C53" s="100" t="s">
        <v>50</v>
      </c>
      <c r="D53" s="35" t="s">
        <v>10</v>
      </c>
    </row>
    <row r="54" spans="2:4" ht="17.25" customHeight="1" x14ac:dyDescent="0.25">
      <c r="B54" s="45"/>
      <c r="C54" s="15"/>
      <c r="D54" s="39" t="s">
        <v>51</v>
      </c>
    </row>
    <row r="55" spans="2:4" ht="17.25" customHeight="1" x14ac:dyDescent="0.25">
      <c r="B55" s="99" t="s">
        <v>52</v>
      </c>
      <c r="C55" s="100" t="s">
        <v>50</v>
      </c>
      <c r="D55" s="35" t="s">
        <v>10</v>
      </c>
    </row>
    <row r="56" spans="2:4" ht="17.25" customHeight="1" x14ac:dyDescent="0.25">
      <c r="B56" s="46"/>
      <c r="C56" s="14"/>
      <c r="D56" s="43" t="s">
        <v>51</v>
      </c>
    </row>
    <row r="57" spans="2:4" ht="17.25" customHeight="1" x14ac:dyDescent="0.25">
      <c r="B57" s="104" t="s">
        <v>53</v>
      </c>
      <c r="C57" s="105" t="s">
        <v>54</v>
      </c>
      <c r="D57" s="35" t="s">
        <v>10</v>
      </c>
    </row>
    <row r="58" spans="2:4" ht="17.25" customHeight="1" x14ac:dyDescent="0.25">
      <c r="B58" s="47"/>
      <c r="C58" s="17"/>
      <c r="D58" s="39" t="s">
        <v>51</v>
      </c>
    </row>
    <row r="59" spans="2:4" ht="17.25" customHeight="1" x14ac:dyDescent="0.25">
      <c r="B59" s="48" t="s">
        <v>55</v>
      </c>
      <c r="C59" s="18"/>
      <c r="D59" s="49" t="s">
        <v>10</v>
      </c>
    </row>
    <row r="60" spans="2:4" ht="17.25" customHeight="1" x14ac:dyDescent="0.25">
      <c r="B60" s="50"/>
      <c r="C60" s="19"/>
      <c r="D60" s="51" t="s">
        <v>35</v>
      </c>
    </row>
    <row r="61" spans="2:4" ht="17.25" customHeight="1" x14ac:dyDescent="0.25">
      <c r="B61" s="99" t="s">
        <v>56</v>
      </c>
      <c r="C61" s="107" t="s">
        <v>57</v>
      </c>
      <c r="D61" s="41" t="s">
        <v>10</v>
      </c>
    </row>
    <row r="62" spans="2:4" ht="17.25" customHeight="1" x14ac:dyDescent="0.25">
      <c r="B62" s="46"/>
      <c r="C62" s="14"/>
      <c r="D62" s="43" t="s">
        <v>37</v>
      </c>
    </row>
    <row r="63" spans="2:4" ht="17.25" customHeight="1" x14ac:dyDescent="0.25">
      <c r="B63" s="99" t="s">
        <v>58</v>
      </c>
      <c r="C63" s="106" t="s">
        <v>57</v>
      </c>
      <c r="D63" s="35" t="s">
        <v>10</v>
      </c>
    </row>
    <row r="64" spans="2:4" ht="17.25" customHeight="1" x14ac:dyDescent="0.25">
      <c r="B64" s="52"/>
      <c r="C64" s="12"/>
      <c r="D64" s="37" t="s">
        <v>37</v>
      </c>
    </row>
    <row r="65" spans="2:4" ht="17.25" customHeight="1" x14ac:dyDescent="0.25">
      <c r="B65" s="46"/>
      <c r="C65" s="14"/>
      <c r="D65" s="53" t="s">
        <v>59</v>
      </c>
    </row>
    <row r="66" spans="2:4" ht="17.25" customHeight="1" x14ac:dyDescent="0.25">
      <c r="B66" s="34" t="s">
        <v>60</v>
      </c>
      <c r="C66" s="11"/>
      <c r="D66" s="35" t="s">
        <v>10</v>
      </c>
    </row>
    <row r="67" spans="2:4" ht="17.25" customHeight="1" x14ac:dyDescent="0.25">
      <c r="B67" s="36"/>
      <c r="C67" s="14"/>
      <c r="D67" s="37" t="s">
        <v>37</v>
      </c>
    </row>
    <row r="68" spans="2:4" ht="17.25" customHeight="1" x14ac:dyDescent="0.25">
      <c r="B68" s="82"/>
      <c r="C68" s="81"/>
      <c r="D68" s="83" t="s">
        <v>61</v>
      </c>
    </row>
    <row r="69" spans="2:4" ht="17.25" customHeight="1" x14ac:dyDescent="0.25">
      <c r="B69" s="42"/>
      <c r="C69" s="16"/>
      <c r="D69" s="54" t="s">
        <v>62</v>
      </c>
    </row>
    <row r="70" spans="2:4" ht="17.25" customHeight="1" x14ac:dyDescent="0.25">
      <c r="B70" s="44" t="s">
        <v>63</v>
      </c>
      <c r="C70" s="11"/>
      <c r="D70" s="35" t="s">
        <v>10</v>
      </c>
    </row>
    <row r="71" spans="2:4" ht="17.25" customHeight="1" thickBot="1" x14ac:dyDescent="0.3">
      <c r="B71" s="46"/>
      <c r="C71" s="14"/>
      <c r="D71" s="43" t="s">
        <v>35</v>
      </c>
    </row>
    <row r="72" spans="2:4" ht="17.25" customHeight="1" x14ac:dyDescent="0.25">
      <c r="B72" s="108" t="s">
        <v>64</v>
      </c>
      <c r="C72" s="109"/>
      <c r="D72" s="35" t="s">
        <v>10</v>
      </c>
    </row>
    <row r="73" spans="2:4" ht="17.25" customHeight="1" thickBot="1" x14ac:dyDescent="0.3">
      <c r="B73" s="46"/>
      <c r="C73" s="110" t="s">
        <v>65</v>
      </c>
      <c r="D73" s="43" t="s">
        <v>66</v>
      </c>
    </row>
    <row r="74" spans="2:4" ht="17.25" customHeight="1" x14ac:dyDescent="0.25">
      <c r="B74" s="34" t="s">
        <v>67</v>
      </c>
      <c r="C74" s="11"/>
      <c r="D74" s="35" t="s">
        <v>10</v>
      </c>
    </row>
    <row r="75" spans="2:4" ht="17.25" customHeight="1" x14ac:dyDescent="0.25">
      <c r="B75" s="36"/>
      <c r="C75" s="12"/>
      <c r="D75" s="37" t="s">
        <v>12</v>
      </c>
    </row>
    <row r="76" spans="2:4" ht="17.25" customHeight="1" x14ac:dyDescent="0.25">
      <c r="B76" s="36"/>
      <c r="C76" s="12"/>
      <c r="D76" s="37" t="s">
        <v>68</v>
      </c>
    </row>
    <row r="77" spans="2:4" ht="17.25" customHeight="1" x14ac:dyDescent="0.25">
      <c r="B77" s="36"/>
      <c r="C77" s="12"/>
      <c r="D77" s="37" t="s">
        <v>20</v>
      </c>
    </row>
    <row r="78" spans="2:4" ht="17.25" customHeight="1" x14ac:dyDescent="0.25">
      <c r="B78" s="42"/>
      <c r="C78" s="20"/>
      <c r="D78" s="43" t="s">
        <v>22</v>
      </c>
    </row>
    <row r="79" spans="2:4" ht="17.25" customHeight="1" x14ac:dyDescent="0.25">
      <c r="B79" s="34" t="s">
        <v>69</v>
      </c>
      <c r="C79" s="11" t="s">
        <v>70</v>
      </c>
      <c r="D79" s="35" t="s">
        <v>10</v>
      </c>
    </row>
    <row r="80" spans="2:4" ht="17.25" customHeight="1" x14ac:dyDescent="0.25">
      <c r="B80" s="55"/>
      <c r="C80" s="12"/>
      <c r="D80" s="37" t="s">
        <v>12</v>
      </c>
    </row>
    <row r="81" spans="2:4" ht="17.25" customHeight="1" x14ac:dyDescent="0.25">
      <c r="B81" s="36"/>
      <c r="C81" s="12"/>
      <c r="D81" s="37" t="s">
        <v>29</v>
      </c>
    </row>
    <row r="82" spans="2:4" ht="17.25" customHeight="1" x14ac:dyDescent="0.25">
      <c r="B82" s="36"/>
      <c r="C82" s="12"/>
      <c r="D82" s="37" t="s">
        <v>16</v>
      </c>
    </row>
    <row r="83" spans="2:4" ht="17.25" customHeight="1" x14ac:dyDescent="0.25">
      <c r="B83" s="36"/>
      <c r="C83" s="12"/>
      <c r="D83" s="37" t="s">
        <v>40</v>
      </c>
    </row>
    <row r="84" spans="2:4" ht="17.25" customHeight="1" x14ac:dyDescent="0.25">
      <c r="B84" s="36"/>
      <c r="C84" s="12"/>
      <c r="D84" s="37" t="s">
        <v>18</v>
      </c>
    </row>
    <row r="85" spans="2:4" ht="17.25" customHeight="1" x14ac:dyDescent="0.25">
      <c r="B85" s="36"/>
      <c r="C85" s="12"/>
      <c r="D85" s="37" t="s">
        <v>20</v>
      </c>
    </row>
    <row r="86" spans="2:4" ht="17.25" customHeight="1" x14ac:dyDescent="0.25">
      <c r="B86" s="36"/>
      <c r="C86" s="12" t="s">
        <v>71</v>
      </c>
      <c r="D86" s="37" t="s">
        <v>22</v>
      </c>
    </row>
    <row r="87" spans="2:4" ht="17.25" customHeight="1" x14ac:dyDescent="0.25">
      <c r="B87" s="36"/>
      <c r="C87" s="12" t="s">
        <v>72</v>
      </c>
      <c r="D87" s="37" t="s">
        <v>73</v>
      </c>
    </row>
    <row r="88" spans="2:4" ht="17.25" customHeight="1" x14ac:dyDescent="0.25">
      <c r="B88" s="36"/>
      <c r="C88" s="12"/>
      <c r="D88" s="37" t="s">
        <v>35</v>
      </c>
    </row>
    <row r="89" spans="2:4" ht="17.25" customHeight="1" x14ac:dyDescent="0.25">
      <c r="B89" s="34" t="s">
        <v>74</v>
      </c>
      <c r="C89" s="21" t="s">
        <v>75</v>
      </c>
      <c r="D89" s="35" t="s">
        <v>10</v>
      </c>
    </row>
    <row r="90" spans="2:4" ht="17.25" customHeight="1" x14ac:dyDescent="0.25">
      <c r="B90" s="36"/>
      <c r="C90" s="12" t="s">
        <v>76</v>
      </c>
      <c r="D90" s="37" t="s">
        <v>12</v>
      </c>
    </row>
    <row r="91" spans="2:4" ht="17.25" customHeight="1" x14ac:dyDescent="0.25">
      <c r="B91" s="36"/>
      <c r="C91" s="12" t="s">
        <v>77</v>
      </c>
      <c r="D91" s="37" t="s">
        <v>29</v>
      </c>
    </row>
    <row r="92" spans="2:4" ht="17.25" customHeight="1" x14ac:dyDescent="0.25">
      <c r="B92" s="36"/>
      <c r="C92" s="12" t="s">
        <v>78</v>
      </c>
      <c r="D92" s="37" t="s">
        <v>16</v>
      </c>
    </row>
    <row r="93" spans="2:4" ht="17.25" customHeight="1" x14ac:dyDescent="0.25">
      <c r="B93" s="36"/>
      <c r="C93" s="12" t="s">
        <v>79</v>
      </c>
      <c r="D93" s="37" t="s">
        <v>40</v>
      </c>
    </row>
    <row r="94" spans="2:4" ht="17.25" customHeight="1" x14ac:dyDescent="0.25">
      <c r="B94" s="38"/>
      <c r="C94" s="15"/>
      <c r="D94" s="39" t="s">
        <v>20</v>
      </c>
    </row>
    <row r="95" spans="2:4" ht="17.25" customHeight="1" x14ac:dyDescent="0.25">
      <c r="B95" s="40" t="s">
        <v>80</v>
      </c>
      <c r="C95" s="16" t="s">
        <v>75</v>
      </c>
      <c r="D95" s="41" t="s">
        <v>10</v>
      </c>
    </row>
    <row r="96" spans="2:4" ht="17.25" customHeight="1" x14ac:dyDescent="0.25">
      <c r="B96" s="36"/>
      <c r="C96" s="22"/>
      <c r="D96" s="37" t="s">
        <v>81</v>
      </c>
    </row>
    <row r="97" spans="2:4" ht="17.25" customHeight="1" x14ac:dyDescent="0.25">
      <c r="B97" s="36"/>
      <c r="C97" s="12" t="s">
        <v>82</v>
      </c>
      <c r="D97" s="37" t="s">
        <v>29</v>
      </c>
    </row>
    <row r="98" spans="2:4" ht="17.25" customHeight="1" x14ac:dyDescent="0.25">
      <c r="B98" s="36"/>
      <c r="C98" s="12"/>
      <c r="D98" s="37" t="s">
        <v>20</v>
      </c>
    </row>
    <row r="99" spans="2:4" ht="17.25" customHeight="1" x14ac:dyDescent="0.25">
      <c r="B99" s="36"/>
      <c r="C99" s="12"/>
      <c r="D99" s="37" t="s">
        <v>22</v>
      </c>
    </row>
    <row r="100" spans="2:4" ht="17.25" customHeight="1" x14ac:dyDescent="0.25">
      <c r="B100" s="34" t="s">
        <v>83</v>
      </c>
      <c r="C100" s="11" t="s">
        <v>75</v>
      </c>
      <c r="D100" s="35" t="s">
        <v>10</v>
      </c>
    </row>
    <row r="101" spans="2:4" ht="17.25" customHeight="1" x14ac:dyDescent="0.25">
      <c r="B101" s="36"/>
      <c r="C101" s="12"/>
      <c r="D101" s="37" t="s">
        <v>68</v>
      </c>
    </row>
    <row r="102" spans="2:4" ht="17.25" customHeight="1" x14ac:dyDescent="0.25">
      <c r="B102" s="42"/>
      <c r="C102" s="14"/>
      <c r="D102" s="43" t="s">
        <v>22</v>
      </c>
    </row>
    <row r="103" spans="2:4" ht="17.25" customHeight="1" x14ac:dyDescent="0.25">
      <c r="B103" s="34" t="s">
        <v>84</v>
      </c>
      <c r="C103" s="11" t="s">
        <v>75</v>
      </c>
      <c r="D103" s="35" t="s">
        <v>10</v>
      </c>
    </row>
    <row r="104" spans="2:4" ht="17.25" customHeight="1" x14ac:dyDescent="0.25">
      <c r="B104" s="36"/>
      <c r="C104" s="12"/>
      <c r="D104" s="37" t="s">
        <v>12</v>
      </c>
    </row>
    <row r="105" spans="2:4" ht="17.25" customHeight="1" x14ac:dyDescent="0.25">
      <c r="B105" s="36"/>
      <c r="C105" s="12"/>
      <c r="D105" s="37" t="s">
        <v>29</v>
      </c>
    </row>
    <row r="106" spans="2:4" ht="17.25" customHeight="1" x14ac:dyDescent="0.25">
      <c r="B106" s="36"/>
      <c r="C106" s="12"/>
      <c r="D106" s="37" t="s">
        <v>16</v>
      </c>
    </row>
    <row r="107" spans="2:4" ht="17.25" customHeight="1" x14ac:dyDescent="0.25">
      <c r="B107" s="36"/>
      <c r="C107" s="12"/>
      <c r="D107" s="37" t="s">
        <v>40</v>
      </c>
    </row>
    <row r="108" spans="2:4" ht="17.25" customHeight="1" x14ac:dyDescent="0.25">
      <c r="B108" s="42"/>
      <c r="C108" s="14"/>
      <c r="D108" s="43" t="s">
        <v>18</v>
      </c>
    </row>
    <row r="109" spans="2:4" ht="17.25" customHeight="1" x14ac:dyDescent="0.25">
      <c r="B109" s="34" t="s">
        <v>85</v>
      </c>
      <c r="C109" s="28" t="s">
        <v>86</v>
      </c>
      <c r="D109" s="35" t="s">
        <v>10</v>
      </c>
    </row>
    <row r="110" spans="2:4" ht="17.25" customHeight="1" x14ac:dyDescent="0.25">
      <c r="B110" s="42"/>
      <c r="C110" s="23"/>
      <c r="D110" s="56"/>
    </row>
    <row r="111" spans="2:4" ht="17.25" customHeight="1" x14ac:dyDescent="0.25">
      <c r="B111" s="34" t="s">
        <v>87</v>
      </c>
      <c r="C111" s="28" t="s">
        <v>88</v>
      </c>
      <c r="D111" s="35" t="s">
        <v>10</v>
      </c>
    </row>
    <row r="112" spans="2:4" ht="17.25" customHeight="1" x14ac:dyDescent="0.25">
      <c r="B112" s="38"/>
      <c r="C112" s="24"/>
      <c r="D112" s="39" t="s">
        <v>32</v>
      </c>
    </row>
    <row r="113" spans="2:4" ht="17.25" customHeight="1" x14ac:dyDescent="0.25">
      <c r="B113" s="57" t="s">
        <v>89</v>
      </c>
      <c r="C113" s="16" t="s">
        <v>90</v>
      </c>
      <c r="D113" s="41" t="s">
        <v>10</v>
      </c>
    </row>
    <row r="114" spans="2:4" ht="17.25" customHeight="1" x14ac:dyDescent="0.25">
      <c r="B114" s="46"/>
      <c r="C114" s="14"/>
      <c r="D114" s="43" t="s">
        <v>22</v>
      </c>
    </row>
    <row r="115" spans="2:4" ht="17.25" customHeight="1" x14ac:dyDescent="0.25">
      <c r="B115" s="34" t="s">
        <v>91</v>
      </c>
      <c r="C115" s="11" t="s">
        <v>92</v>
      </c>
      <c r="D115" s="35" t="s">
        <v>10</v>
      </c>
    </row>
    <row r="116" spans="2:4" ht="17.25" customHeight="1" x14ac:dyDescent="0.25">
      <c r="B116" s="36"/>
      <c r="C116" s="12"/>
      <c r="D116" s="37" t="s">
        <v>20</v>
      </c>
    </row>
    <row r="117" spans="2:4" ht="17.25" customHeight="1" x14ac:dyDescent="0.25">
      <c r="B117" s="42"/>
      <c r="C117" s="14"/>
      <c r="D117" s="43" t="s">
        <v>37</v>
      </c>
    </row>
    <row r="118" spans="2:4" ht="17.25" customHeight="1" x14ac:dyDescent="0.25">
      <c r="B118" s="34" t="s">
        <v>93</v>
      </c>
      <c r="C118" s="25" t="s">
        <v>75</v>
      </c>
      <c r="D118" s="35" t="s">
        <v>10</v>
      </c>
    </row>
    <row r="119" spans="2:4" ht="17.25" customHeight="1" x14ac:dyDescent="0.25">
      <c r="B119" s="36"/>
      <c r="C119" s="26"/>
      <c r="D119" s="37" t="s">
        <v>12</v>
      </c>
    </row>
    <row r="120" spans="2:4" ht="17.25" customHeight="1" x14ac:dyDescent="0.25">
      <c r="B120" s="36"/>
      <c r="C120" s="26"/>
      <c r="D120" s="37" t="s">
        <v>29</v>
      </c>
    </row>
    <row r="121" spans="2:4" ht="17.25" customHeight="1" x14ac:dyDescent="0.25">
      <c r="B121" s="36"/>
      <c r="C121" s="26"/>
      <c r="D121" s="37" t="s">
        <v>40</v>
      </c>
    </row>
    <row r="122" spans="2:4" ht="17.25" customHeight="1" x14ac:dyDescent="0.25">
      <c r="B122" s="36"/>
      <c r="C122" s="26"/>
      <c r="D122" s="37" t="s">
        <v>18</v>
      </c>
    </row>
    <row r="123" spans="2:4" ht="17.25" customHeight="1" x14ac:dyDescent="0.25">
      <c r="B123" s="36"/>
      <c r="C123" s="26" t="s">
        <v>94</v>
      </c>
      <c r="D123" s="37" t="s">
        <v>95</v>
      </c>
    </row>
    <row r="124" spans="2:4" ht="17.25" customHeight="1" x14ac:dyDescent="0.25">
      <c r="B124" s="58"/>
      <c r="C124" s="59"/>
      <c r="D124" s="60" t="s">
        <v>96</v>
      </c>
    </row>
  </sheetData>
  <printOptions horizontalCentered="1" verticalCentered="1"/>
  <pageMargins left="0.25" right="0.25" top="0.75" bottom="0.75" header="0.3" footer="0.3"/>
  <pageSetup paperSize="9" scale="3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7"/>
  <sheetViews>
    <sheetView tabSelected="1" topLeftCell="A14" zoomScaleNormal="100" workbookViewId="0">
      <selection activeCell="Z30" sqref="Z30"/>
    </sheetView>
  </sheetViews>
  <sheetFormatPr baseColWidth="10" defaultColWidth="11.42578125" defaultRowHeight="15" x14ac:dyDescent="0.25"/>
  <cols>
    <col min="1" max="1" width="48.28515625" customWidth="1"/>
    <col min="2" max="2" width="3.42578125" style="9" customWidth="1"/>
    <col min="3" max="3" width="14" style="9" customWidth="1"/>
    <col min="4" max="4" width="3.42578125" style="9" customWidth="1"/>
    <col min="5" max="5" width="10.85546875" style="9" customWidth="1"/>
    <col min="6" max="6" width="3.42578125" style="9" customWidth="1"/>
    <col min="7" max="7" width="5.7109375" style="9" customWidth="1"/>
    <col min="8" max="8" width="7.5703125" style="9" customWidth="1"/>
    <col min="9" max="14" width="3.42578125" style="9" customWidth="1"/>
    <col min="15" max="16" width="5.5703125" style="9" customWidth="1"/>
    <col min="17" max="18" width="3.42578125" style="9" customWidth="1"/>
    <col min="19" max="19" width="5" style="9" customWidth="1"/>
    <col min="20" max="21" width="3.42578125" style="9" customWidth="1"/>
    <col min="22" max="22" width="5.140625" style="9" customWidth="1"/>
    <col min="23" max="23" width="3.42578125" style="9" customWidth="1"/>
  </cols>
  <sheetData>
    <row r="1" spans="1:33" ht="107.25" customHeight="1" x14ac:dyDescent="0.25">
      <c r="A1" s="146"/>
      <c r="B1" s="147"/>
      <c r="C1" s="147"/>
      <c r="D1" s="147"/>
      <c r="E1" s="147"/>
      <c r="F1" s="147"/>
      <c r="G1" s="147"/>
      <c r="H1" s="147"/>
      <c r="I1" s="147"/>
      <c r="J1" s="147"/>
      <c r="K1" s="147"/>
      <c r="L1" s="147"/>
      <c r="M1" s="147"/>
      <c r="N1" s="147"/>
      <c r="O1" s="147"/>
      <c r="P1" s="147"/>
      <c r="Q1" s="147"/>
      <c r="R1" s="147"/>
      <c r="S1" s="147"/>
      <c r="T1" s="147"/>
      <c r="U1" s="147"/>
      <c r="V1" s="147"/>
      <c r="W1" s="148"/>
    </row>
    <row r="2" spans="1:33" ht="88.5" customHeight="1" x14ac:dyDescent="0.25">
      <c r="A2" s="140" t="s">
        <v>97</v>
      </c>
      <c r="B2" s="141"/>
      <c r="C2" s="141"/>
      <c r="D2" s="141"/>
      <c r="E2" s="141"/>
      <c r="F2" s="141"/>
      <c r="G2" s="142"/>
      <c r="H2" s="143" t="s">
        <v>98</v>
      </c>
      <c r="I2" s="144"/>
      <c r="J2" s="144"/>
      <c r="K2" s="144"/>
      <c r="L2" s="144"/>
      <c r="M2" s="144"/>
      <c r="N2" s="144"/>
      <c r="O2" s="144"/>
      <c r="P2" s="144"/>
      <c r="Q2" s="144"/>
      <c r="R2" s="144"/>
      <c r="S2" s="144"/>
      <c r="T2" s="144"/>
      <c r="U2" s="144"/>
      <c r="V2" s="144"/>
      <c r="W2" s="145"/>
    </row>
    <row r="3" spans="1:33" s="1" customFormat="1" ht="121.5" customHeight="1" thickBot="1" x14ac:dyDescent="0.25">
      <c r="A3" s="94"/>
      <c r="B3" s="62" t="s">
        <v>99</v>
      </c>
      <c r="C3" s="70" t="s">
        <v>100</v>
      </c>
      <c r="D3" s="75" t="s">
        <v>81</v>
      </c>
      <c r="E3" s="76" t="s">
        <v>29</v>
      </c>
      <c r="F3" s="64" t="s">
        <v>16</v>
      </c>
      <c r="G3" s="63" t="s">
        <v>101</v>
      </c>
      <c r="H3" s="64" t="s">
        <v>40</v>
      </c>
      <c r="I3" s="64" t="s">
        <v>18</v>
      </c>
      <c r="J3" s="65" t="s">
        <v>20</v>
      </c>
      <c r="K3" s="65" t="s">
        <v>31</v>
      </c>
      <c r="L3" s="65" t="s">
        <v>22</v>
      </c>
      <c r="M3" s="65" t="s">
        <v>46</v>
      </c>
      <c r="N3" s="65" t="s">
        <v>47</v>
      </c>
      <c r="O3" s="66" t="s">
        <v>102</v>
      </c>
      <c r="P3" s="66" t="s">
        <v>103</v>
      </c>
      <c r="Q3" s="65" t="s">
        <v>35</v>
      </c>
      <c r="R3" s="65" t="s">
        <v>32</v>
      </c>
      <c r="S3" s="66" t="s">
        <v>104</v>
      </c>
      <c r="T3" s="65" t="s">
        <v>59</v>
      </c>
      <c r="U3" s="66" t="s">
        <v>105</v>
      </c>
      <c r="V3" s="67" t="s">
        <v>106</v>
      </c>
      <c r="W3" s="68" t="s">
        <v>107</v>
      </c>
    </row>
    <row r="4" spans="1:33" s="1" customFormat="1" ht="15.75" hidden="1" customHeight="1" thickBot="1" x14ac:dyDescent="0.25">
      <c r="A4" s="95"/>
      <c r="B4" s="61">
        <f>COUNTIF(B7:B35,"x")</f>
        <v>0</v>
      </c>
      <c r="C4" s="71">
        <f>COUNTIF(C7:C35,"P4h/d  A2h/d")</f>
        <v>11</v>
      </c>
      <c r="D4" s="69">
        <f>COUNTIF(D7:D35,"P")</f>
        <v>1</v>
      </c>
      <c r="E4" s="72">
        <f>COUNTIF(E7:E35,"P1A1B (A)")</f>
        <v>8</v>
      </c>
      <c r="F4" s="61">
        <f>COUNTIF(F7:F35,"P")</f>
        <v>6</v>
      </c>
      <c r="G4" s="61">
        <f>COUNTIF(G7:G35,"P (A)")</f>
        <v>2</v>
      </c>
      <c r="H4" s="61">
        <f>COUNTIF(H7:H35,"(P) (A)")</f>
        <v>7</v>
      </c>
      <c r="I4" s="61">
        <f>COUNTIF(I7:I35,"P")</f>
        <v>10</v>
      </c>
      <c r="J4" s="61">
        <f>COUNTIF(J7:J35,"A")</f>
        <v>9</v>
      </c>
      <c r="K4" s="61">
        <f>COUNTIF(K7:K35,"P")</f>
        <v>1</v>
      </c>
      <c r="L4" s="61">
        <f t="shared" ref="L4:W4" si="0">COUNTIF(L7:L35,"x")</f>
        <v>9</v>
      </c>
      <c r="M4" s="61">
        <f>COUNTIF(M7:M35,"P")</f>
        <v>1</v>
      </c>
      <c r="N4" s="61">
        <f>COUNTIF(N7:N35,"E")</f>
        <v>1</v>
      </c>
      <c r="O4" s="61">
        <f>COUNTIF(O7:O35,"P")</f>
        <v>5</v>
      </c>
      <c r="P4" s="61">
        <f>COUNTIF(P7:P35,"E")</f>
        <v>4</v>
      </c>
      <c r="Q4" s="61">
        <f>COUNTIF(Q7:Q35,"A")</f>
        <v>5</v>
      </c>
      <c r="R4" s="61">
        <f>COUNTIF(R7:R35,"E")</f>
        <v>3</v>
      </c>
      <c r="S4" s="61">
        <f t="shared" ref="S4:V4" si="1">COUNTIF(S7:S35,"E")</f>
        <v>5</v>
      </c>
      <c r="T4" s="61">
        <f t="shared" si="1"/>
        <v>1</v>
      </c>
      <c r="U4" s="61">
        <f t="shared" si="1"/>
        <v>1</v>
      </c>
      <c r="V4" s="61">
        <f t="shared" si="1"/>
        <v>1</v>
      </c>
      <c r="W4" s="96">
        <f t="shared" si="0"/>
        <v>0</v>
      </c>
    </row>
    <row r="5" spans="1:33" s="79" customFormat="1" ht="25.5" customHeight="1" thickTop="1" thickBot="1" x14ac:dyDescent="0.35">
      <c r="A5" s="111" t="s">
        <v>10</v>
      </c>
      <c r="B5" s="77" t="str">
        <f>IF(B4&gt;0,"x"," ")</f>
        <v xml:space="preserve"> </v>
      </c>
      <c r="C5" s="78" t="str">
        <f>IF(C4&gt;0,"x"," ")</f>
        <v>x</v>
      </c>
      <c r="D5" s="77" t="str">
        <f t="shared" ref="D5" si="2">IF(D4&gt;0,"x"," ")</f>
        <v>x</v>
      </c>
      <c r="E5" s="77" t="str">
        <f t="shared" ref="E5" si="3">IF(E4&gt;0,"x"," ")</f>
        <v>x</v>
      </c>
      <c r="F5" s="77" t="str">
        <f t="shared" ref="F5" si="4">IF(F4&gt;0,"x"," ")</f>
        <v>x</v>
      </c>
      <c r="G5" s="78" t="str">
        <f t="shared" ref="G5" si="5">IF(G4&gt;0,"x"," ")</f>
        <v>x</v>
      </c>
      <c r="H5" s="77" t="str">
        <f t="shared" ref="H5" si="6">IF(H4&gt;0,"x"," ")</f>
        <v>x</v>
      </c>
      <c r="I5" s="77" t="str">
        <f t="shared" ref="I5" si="7">IF(I4&gt;0,"x"," ")</f>
        <v>x</v>
      </c>
      <c r="J5" s="77" t="str">
        <f t="shared" ref="J5" si="8">IF(J4&gt;0,"x"," ")</f>
        <v>x</v>
      </c>
      <c r="K5" s="77" t="str">
        <f t="shared" ref="K5" si="9">IF(K4&gt;0,"x"," ")</f>
        <v>x</v>
      </c>
      <c r="L5" s="77" t="str">
        <f t="shared" ref="L5" si="10">IF(L4&gt;0,"x"," ")</f>
        <v>x</v>
      </c>
      <c r="M5" s="77" t="str">
        <f t="shared" ref="M5" si="11">IF(M4&gt;0,"x"," ")</f>
        <v>x</v>
      </c>
      <c r="N5" s="77" t="str">
        <f t="shared" ref="N5" si="12">IF(N4&gt;0,"x"," ")</f>
        <v>x</v>
      </c>
      <c r="O5" s="77" t="str">
        <f t="shared" ref="O5:P5" si="13">IF(O4&gt;0,"x"," ")</f>
        <v>x</v>
      </c>
      <c r="P5" s="77" t="str">
        <f t="shared" si="13"/>
        <v>x</v>
      </c>
      <c r="Q5" s="77" t="str">
        <f>IF(Q4&gt;0,"x"," ")</f>
        <v>x</v>
      </c>
      <c r="R5" s="77" t="str">
        <f t="shared" ref="R5" si="14">IF(R4&gt;0,"x"," ")</f>
        <v>x</v>
      </c>
      <c r="S5" s="77" t="str">
        <f t="shared" ref="S5" si="15">IF(S4&gt;0,"x"," ")</f>
        <v>x</v>
      </c>
      <c r="T5" s="77" t="str">
        <f t="shared" ref="T5" si="16">IF(T4&gt;0,"x"," ")</f>
        <v>x</v>
      </c>
      <c r="U5" s="77" t="str">
        <f t="shared" ref="U5" si="17">IF(U4&gt;0,"x"," ")</f>
        <v>x</v>
      </c>
      <c r="V5" s="77" t="str">
        <f t="shared" ref="V5" si="18">IF(V4&gt;0,"x"," ")</f>
        <v>x</v>
      </c>
      <c r="W5" s="78" t="str">
        <f t="shared" ref="W5" si="19">IF(W4&gt;0,"x"," ")</f>
        <v xml:space="preserve"> </v>
      </c>
    </row>
    <row r="6" spans="1:33" ht="18" customHeight="1" thickTop="1" thickBot="1" x14ac:dyDescent="0.3">
      <c r="A6" s="112" t="s">
        <v>108</v>
      </c>
      <c r="B6" s="113"/>
      <c r="C6" s="114"/>
      <c r="D6" s="113"/>
      <c r="E6" s="113"/>
      <c r="F6" s="113"/>
      <c r="G6" s="114"/>
      <c r="H6" s="113"/>
      <c r="I6" s="113"/>
      <c r="J6" s="113"/>
      <c r="K6" s="113"/>
      <c r="L6" s="113"/>
      <c r="M6" s="113"/>
      <c r="N6" s="113"/>
      <c r="O6" s="113"/>
      <c r="P6" s="113"/>
      <c r="Q6" s="113"/>
      <c r="R6" s="113"/>
      <c r="S6" s="113"/>
      <c r="T6" s="113"/>
      <c r="U6" s="113"/>
      <c r="V6" s="115"/>
      <c r="W6" s="113"/>
    </row>
    <row r="7" spans="1:33" ht="32.25" customHeight="1" thickTop="1" x14ac:dyDescent="0.25">
      <c r="A7" s="116" t="s">
        <v>8</v>
      </c>
      <c r="B7" s="117"/>
      <c r="C7" s="118" t="str">
        <f>IF(A7="Einsatzdienst","P4h/d  A2h/d",IF(A7="Einsatzdienst_atemschutz","P4h/d  A2h/d",IF(A7="Einsatzdienst_rettungsdienst","P4h/d  A2h/d",IF(A7="einsatzdienst_First Responder","P4h/d  A2h/d",IF(A7="einsatzdienst_tierversorgung","P4h/d  A2h/d",IF(A7="einsatzdienst_taucher","P4h/d  A2h/d",IF(A7="werkstatt_kfz","P4h/d  A2h/d",IF(A7="werkstatt_atemschutz","P4h/d  A2h/d",IF(A7="werkstatt_schlauch","P4h/d  A2h/d",IF(A7="werkstatt_wäscherei","P4h/d  A2h/d",IF(A7="werkstatt_desinfektion","P4h/d  A2h/d"," ")))))))))))</f>
        <v>P4h/d  A2h/d</v>
      </c>
      <c r="D7" s="117" t="str">
        <f>IF(A7="werkstatt_schreinerei","P"," ")</f>
        <v xml:space="preserve"> </v>
      </c>
      <c r="E7" s="119" t="str">
        <f>IF(A7="Einsatzdienst_atemschutz","P1A1B (A)",IF(A7="Einsatzdienst_rettungsdienst","P1A1B (A)",IF(A7="einsatzdienst_First Responder","P1A1B (A)",IF(A7="werkstatt_atemschutz","P1A1B (A)",IF(A7="werkstatt_schlauch","P1A1B (A)",IF(A7="werkstatt_schreinerei","P1A1B (A)",IF(A7="werkstatt_wäscherei","P1A1B (A)",IF(A7="werkstatt_desinfektion","P1A1B (A)"," "))))))))</f>
        <v xml:space="preserve"> </v>
      </c>
      <c r="F7" s="117" t="str">
        <f>IF(A7="einsatzdienst","P",IF(A7="einsatzdienst_führungsdienst","P",IF(A7="einsatzdienst_atemschutz","P",IF(A7="einsatzdienst_führungsdienst","P",IF(A7="werkstatt_atemschutz","P",IF(A7="werkstatt_schlauch","P",IF(A7="werkstatt_wäscherei","P"," ")))))))</f>
        <v>P</v>
      </c>
      <c r="G7" s="120" t="str">
        <f>IF(A7="werkstatt_kfz","P (A)",IF(A7="werkstatt_schlosserei","P (A)"," "))</f>
        <v xml:space="preserve"> </v>
      </c>
      <c r="H7" s="121" t="str">
        <f>IF(A7="einsatzdienst_rettungsdienst","(P) (A)",IF(A7="einsatzdienst_first responder","(P) (A)",IF(A7="einsatzdienst_tierversorgung","(P) (A)",IF(A7="Werkstatt_atemschutz","(P) (A)",IF(A7="werkstatt_schlauch","(P) (A)",IF(A7="werkstatt_wäscherei","(P) (A)",IF(A7="werkstatt_desinfektion","(P) (A)"," ")))))))</f>
        <v xml:space="preserve"> </v>
      </c>
      <c r="I7" s="122" t="str">
        <f>IF(A7="Einsatzdienst","P",IF(A7="einsatzdienst_atemschutz","P",IF(A7="einsatzdienst_rettungsdienst","P",IF(A7="einsatzdienst_first responder","P",IF(A7="einsatzdienst_tierversorgung","P",IF(A7="einsatzdienst_taucher","P",IF(A7="einsatzdienst_srht","P",IF(A7="Werkstatt_atemschutz","P",IF(A7="werkstatt_wäscherei","P",IF(A7="werkstatt_desinfektion","P"," "))))))))))</f>
        <v>P</v>
      </c>
      <c r="J7" s="122" t="str">
        <f>IF(A7="Einsatzdienst","A",IF(A7="einsatzdienst_atemschutz","A",IF(A7="einsatzdienst_rettungsdienst","A",IF(A7="einsatzdienst_srht","A",IF(A7="werkstatt_kfz","A",IF(A7="Werkstatt_atemschutz","A",IF(A7="werkstatt_schlauch","A",IF(A7="werkstatt_schreinerei","A",IF(A7="werkstatt_lager_logistik","A"," ")))))))))</f>
        <v>A</v>
      </c>
      <c r="K7" s="123" t="str">
        <f t="shared" ref="K7:K34" si="20">IF(A7="einsatzdienst_atemschutz","P"," ")</f>
        <v xml:space="preserve"> </v>
      </c>
      <c r="L7" s="119" t="str">
        <f>IF(A7="Einsatzdienst","x",IF(A7="einsatzdienst_führungsdienst","x",IF(A7="Einsatzdienst_atemschutz","x",IF(A7="Einsatzdienst_rettungsdienst","x",IF(A7="werkstatt_kfz","x",IF(A7="werkstatt_atemschutz","x",IF(A7="werkstatt_schreinerei","x",IF(A7="werkstatt_schlosserei","x",IF(A7="werkstatt_geräte","x"," ")))))))))</f>
        <v>x</v>
      </c>
      <c r="M7" s="120" t="str">
        <f t="shared" ref="M7:M34" si="21">IF(A7="einsatzdienst_taucher","P"," ")</f>
        <v xml:space="preserve"> </v>
      </c>
      <c r="N7" s="120" t="str">
        <f t="shared" ref="N7:N34" si="22">IF(A7="einsatzdienst_taucher","E"," ")</f>
        <v xml:space="preserve"> </v>
      </c>
      <c r="O7" s="121" t="str">
        <f>IF(A7="Einsatzdienst","P",IF(A7="Einsatzdienst_atemschutz","P",IF(A7="Einsatzdienst_rettungsdienst","P",IF(A7="werkstatt_atemschutz","P",IF(A7="werkstatt_desinfektion","P"," ")))))</f>
        <v>P</v>
      </c>
      <c r="P7" s="121" t="str">
        <f>IF(A7="Einsatzdienst","E",IF(A7="Einsatzdienst_atemschutz","E",IF(A7="Einsatz-dienst_rettungsdienst","E",IF(A7="werkstatt_atemschutz","E",IF(A7="werkstatt_desinfektion","E"," ")))))</f>
        <v>E</v>
      </c>
      <c r="Q7" s="121" t="str">
        <f>IF(A7="Einsatzdienst_Dispositionstätigkeit","A",IF(A7="Einsatzdienst_rettungsdienst","A",IF(A7="telefon_vermittlung","A",IF(A7="büroarbeit","A",IF(A7="werkstatt_atemschutz","A"," ")))))</f>
        <v xml:space="preserve"> </v>
      </c>
      <c r="R7" s="121" t="str">
        <f>IF(A7="einsatzdienst_atemschutz","E",IF(A7="einsatzdienst_srht","E",IF(A7="werkstatt_funk","E"," ")))</f>
        <v xml:space="preserve"> </v>
      </c>
      <c r="S7" s="121" t="str">
        <f>IF(A7="einsatzdienst_dispositionstätigkeit","E",IF(A7="Fahrtätigkeit_&lt;3,5 T","E",IF(A7="fahrtätigkeit_&gt;3,5 T","E",IF(A7="fahrtätigkeit_Boot","E",IF(A7="werkstatt_Lager_Logistik","E"," ")))))</f>
        <v xml:space="preserve"> </v>
      </c>
      <c r="T7" s="121" t="str">
        <f t="shared" ref="T7:T23" si="23">IF(A7="fahrtätigkeit_&gt;3,5 T","E"," ")</f>
        <v xml:space="preserve"> </v>
      </c>
      <c r="U7" s="124" t="str">
        <f t="shared" ref="U7:U34" si="24">IF(A7="fahrtätigkeit_boot","E"," ")</f>
        <v xml:space="preserve"> </v>
      </c>
      <c r="V7" s="125" t="str">
        <f t="shared" ref="V7:V34" si="25">IF(A7="fahrtätigkeit_boot","E"," ")</f>
        <v xml:space="preserve"> </v>
      </c>
      <c r="W7" s="117"/>
      <c r="Z7" s="93"/>
      <c r="AA7" s="93"/>
      <c r="AB7" s="93"/>
      <c r="AC7" s="93"/>
    </row>
    <row r="8" spans="1:33" ht="32.25" customHeight="1" x14ac:dyDescent="0.25">
      <c r="A8" s="126" t="s">
        <v>23</v>
      </c>
      <c r="B8" s="127"/>
      <c r="C8" s="118" t="str">
        <f t="shared" ref="C8:C35" si="26">IF(A8="Einsatzdienst","P4h/d  A2h/d",IF(A8="Einsatzdienst_atemschutz","P4h/d  A2h/d",IF(A8="Einsatzdienst_rettungsdienst","P4h/d  A2h/d",IF(A8="einsatzdienst_First Responder","P4h/d  A2h/d",IF(A8="einsatzdienst_tierversorgung","P4h/d  A2h/d",IF(A8="einsatzdienst_taucher","P4h/d  A2h/d",IF(A8="werkstatt_kfz","P4h/d  A2h/d",IF(A8="werkstatt_atemschutz","P4h/d  A2h/d",IF(A8="werkstatt_schlauch","P4h/d  A2h/d",IF(A8="werkstatt_wäscherei","P4h/d  A2h/d",IF(A8="werkstatt_desinfektion","P4h/d  A2h/d"," ")))))))))))</f>
        <v xml:space="preserve"> </v>
      </c>
      <c r="D8" s="117" t="str">
        <f t="shared" ref="D8:D35" si="27">IF(A8="werkstatt_schreinerei","P"," ")</f>
        <v xml:space="preserve"> </v>
      </c>
      <c r="E8" s="119" t="str">
        <f t="shared" ref="E8:E35" si="28">IF(A8="Einsatzdienst_atemschutz","P1A1B (A)",IF(A8="Einsatzdienst_rettungsdienst","P1A1B (A)",IF(A8="einsatzdienst_First Responder","P1A1B (A)",IF(A8="werkstatt_atemschutz","P1A1B (A)",IF(A8="werkstatt_schlauch","P1A1B (A)",IF(A8="werkstatt_schreinerei","P1A1B (A)",IF(A8="werkstatt_wäscherei","P1A1B (A)",IF(A8="werkstatt_desinfektion","P1A1B (A)"," "))))))))</f>
        <v xml:space="preserve"> </v>
      </c>
      <c r="F8" s="117" t="str">
        <f t="shared" ref="F8:F35" si="29">IF(A8="einsatzdienst","P",IF(A8="einsatzdienst_führungsdienst","P",IF(A8="einsatzdienst_atemschutz","P",IF(A8="einsatzdienst_führungsdienst","P",IF(A8="werkstatt_atemschutz","P",IF(A8="werkstatt_schlauch","P",IF(A8="werkstatt_wäscherei","P"," ")))))))</f>
        <v>P</v>
      </c>
      <c r="G8" s="120" t="str">
        <f t="shared" ref="G8:G35" si="30">IF(A8="werkstatt_kfz","P (A)",IF(A8="werkstatt_schlosserei","P (A)"," "))</f>
        <v xml:space="preserve"> </v>
      </c>
      <c r="H8" s="121" t="str">
        <f t="shared" ref="H8:H35" si="31">IF(A8="einsatzdienst_rettungsdienst","(P) (A)",IF(A8="einsatzdienst_first responder","(P) (A)",IF(A8="einsatzdienst_tierversorgung","(P) (A)",IF(A8="Werkstatt_atemschutz","(P) (A)",IF(A8="werkstatt_schlauch","(P) (A)",IF(A8="werkstatt_wäscherei","(P) (A)",IF(A8="werkstatt_desinfektion","(P) (A)"," ")))))))</f>
        <v xml:space="preserve"> </v>
      </c>
      <c r="I8" s="122" t="str">
        <f t="shared" ref="I8:I35" si="32">IF(A8="Einsatzdienst","P",IF(A8="einsatzdienst_atemschutz","P",IF(A8="einsatzdienst_rettungsdienst","P",IF(A8="einsatzdienst_first responder","P",IF(A8="einsatzdienst_tierversorgung","P",IF(A8="einsatzdienst_taucher","P",IF(A8="einsatzdienst_srht","P",IF(A8="Werkstatt_atemschutz","P",IF(A8="werkstatt_wäscherei","P",IF(A8="werkstatt_desinfektion","P"," "))))))))))</f>
        <v xml:space="preserve"> </v>
      </c>
      <c r="J8" s="122" t="str">
        <f t="shared" ref="J8:J35" si="33">IF(A8="Einsatzdienst","A",IF(A8="einsatzdienst_atemschutz","A",IF(A8="einsatzdienst_rettungsdienst","A",IF(A8="einsatzdienst_srht","A",IF(A8="werkstatt_kfz","A",IF(A8="Werkstatt_atemschutz","A",IF(A8="werkstatt_schlauch","A",IF(A8="werkstatt_schreinerei","A",IF(A8="werkstatt_lager_logistik","A"," ")))))))))</f>
        <v xml:space="preserve"> </v>
      </c>
      <c r="K8" s="128" t="str">
        <f t="shared" si="20"/>
        <v xml:space="preserve"> </v>
      </c>
      <c r="L8" s="119" t="str">
        <f t="shared" ref="L8:L35" si="34">IF(A8="Einsatzdienst","x",IF(A8="einsatzdienst_führungsdienst","x",IF(A8="Einsatzdienst_atemschutz","x",IF(A8="Einsatzdienst_rettungsdienst","x",IF(A8="werkstatt_kfz","x",IF(A8="werkstatt_atemschutz","x",IF(A8="werkstatt_schreinerei","x",IF(A8="werkstatt_schlosserei","x",IF(A8="werkstatt_geräte","x"," ")))))))))</f>
        <v>x</v>
      </c>
      <c r="M8" s="129" t="str">
        <f t="shared" si="21"/>
        <v xml:space="preserve"> </v>
      </c>
      <c r="N8" s="129" t="str">
        <f t="shared" si="22"/>
        <v xml:space="preserve"> </v>
      </c>
      <c r="O8" s="121" t="str">
        <f t="shared" ref="O8:O35" si="35">IF(A8="Einsatzdienst","P",IF(A8="Einsatzdienst_atemschutz","P",IF(A8="Einsatzdienst_rettungsdienst","P",IF(A8="werkstatt_atemschutz","P",IF(A8="werkstatt_desinfektion","P"," ")))))</f>
        <v xml:space="preserve"> </v>
      </c>
      <c r="P8" s="121" t="str">
        <f t="shared" ref="P8:P35" si="36">IF(A8="Einsatzdienst","E",IF(A8="Einsatzdienst_atemschutz","E",IF(A8="Einsatz-dienst_rettungsdienst","E",IF(A8="werkstatt_atemschutz","E",IF(A8="werkstatt_desinfektion","E"," ")))))</f>
        <v xml:space="preserve"> </v>
      </c>
      <c r="Q8" s="121" t="str">
        <f t="shared" ref="Q8:Q35" si="37">IF(A8="Einsatzdienst_Dispositionstätigkeit","A",IF(A8="Einsatzdienst_rettungsdienst","A",IF(A8="telefon_vermittlung","A",IF(A8="büroarbeit","A",IF(A8="werkstatt_atemschutz","A"," ")))))</f>
        <v xml:space="preserve"> </v>
      </c>
      <c r="R8" s="121" t="str">
        <f t="shared" ref="R8:R35" si="38">IF(A8="einsatzdienst_atemschutz","E",IF(A8="einsatzdienst_srht","E",IF(A8="werkstatt_funk","E"," ")))</f>
        <v xml:space="preserve"> </v>
      </c>
      <c r="S8" s="121" t="str">
        <f t="shared" ref="S8:S35" si="39">IF(A8="einsatzdienst_dispositionstätigkeit","E",IF(A8="Fahrtätigkeit_&lt;3,5 T","E",IF(A8="fahrtätigkeit_&gt;3,5 T","E",IF(A8="fahrtätigkeit_Boot","E",IF(A8="werkstatt_Lager_Logistik","E"," ")))))</f>
        <v xml:space="preserve"> </v>
      </c>
      <c r="T8" s="130" t="str">
        <f t="shared" si="23"/>
        <v xml:space="preserve"> </v>
      </c>
      <c r="U8" s="131" t="str">
        <f t="shared" si="24"/>
        <v xml:space="preserve"> </v>
      </c>
      <c r="V8" s="132" t="str">
        <f t="shared" si="25"/>
        <v xml:space="preserve"> </v>
      </c>
      <c r="W8" s="127"/>
      <c r="Z8" s="93"/>
      <c r="AA8" s="93"/>
      <c r="AB8" s="93"/>
      <c r="AC8" s="93"/>
    </row>
    <row r="9" spans="1:33" ht="32.25" customHeight="1" x14ac:dyDescent="0.25">
      <c r="A9" s="126" t="s">
        <v>26</v>
      </c>
      <c r="B9" s="127"/>
      <c r="C9" s="118" t="str">
        <f t="shared" si="26"/>
        <v>P4h/d  A2h/d</v>
      </c>
      <c r="D9" s="117" t="str">
        <f t="shared" si="27"/>
        <v xml:space="preserve"> </v>
      </c>
      <c r="E9" s="119" t="str">
        <f t="shared" si="28"/>
        <v>P1A1B (A)</v>
      </c>
      <c r="F9" s="117" t="str">
        <f t="shared" si="29"/>
        <v>P</v>
      </c>
      <c r="G9" s="120" t="str">
        <f t="shared" si="30"/>
        <v xml:space="preserve"> </v>
      </c>
      <c r="H9" s="121" t="str">
        <f t="shared" si="31"/>
        <v xml:space="preserve"> </v>
      </c>
      <c r="I9" s="122" t="str">
        <f t="shared" si="32"/>
        <v>P</v>
      </c>
      <c r="J9" s="122" t="str">
        <f t="shared" si="33"/>
        <v>A</v>
      </c>
      <c r="K9" s="128" t="str">
        <f t="shared" si="20"/>
        <v>P</v>
      </c>
      <c r="L9" s="119" t="str">
        <f t="shared" si="34"/>
        <v>x</v>
      </c>
      <c r="M9" s="129" t="str">
        <f t="shared" si="21"/>
        <v xml:space="preserve"> </v>
      </c>
      <c r="N9" s="129" t="str">
        <f t="shared" si="22"/>
        <v xml:space="preserve"> </v>
      </c>
      <c r="O9" s="121" t="str">
        <f t="shared" si="35"/>
        <v>P</v>
      </c>
      <c r="P9" s="121" t="str">
        <f t="shared" si="36"/>
        <v>E</v>
      </c>
      <c r="Q9" s="121" t="str">
        <f t="shared" si="37"/>
        <v xml:space="preserve"> </v>
      </c>
      <c r="R9" s="121" t="str">
        <f t="shared" si="38"/>
        <v>E</v>
      </c>
      <c r="S9" s="121" t="str">
        <f t="shared" si="39"/>
        <v xml:space="preserve"> </v>
      </c>
      <c r="T9" s="130" t="str">
        <f t="shared" si="23"/>
        <v xml:space="preserve"> </v>
      </c>
      <c r="U9" s="131" t="str">
        <f t="shared" si="24"/>
        <v xml:space="preserve"> </v>
      </c>
      <c r="V9" s="132" t="str">
        <f t="shared" si="25"/>
        <v xml:space="preserve"> </v>
      </c>
      <c r="W9" s="127"/>
    </row>
    <row r="10" spans="1:33" ht="32.25" customHeight="1" x14ac:dyDescent="0.25">
      <c r="A10" s="126" t="s">
        <v>33</v>
      </c>
      <c r="B10" s="127"/>
      <c r="C10" s="118" t="str">
        <f t="shared" si="26"/>
        <v xml:space="preserve"> </v>
      </c>
      <c r="D10" s="117" t="str">
        <f t="shared" si="27"/>
        <v xml:space="preserve"> </v>
      </c>
      <c r="E10" s="119" t="str">
        <f t="shared" si="28"/>
        <v xml:space="preserve"> </v>
      </c>
      <c r="F10" s="117" t="str">
        <f t="shared" si="29"/>
        <v xml:space="preserve"> </v>
      </c>
      <c r="G10" s="120" t="str">
        <f t="shared" si="30"/>
        <v xml:space="preserve"> </v>
      </c>
      <c r="H10" s="121" t="str">
        <f t="shared" si="31"/>
        <v xml:space="preserve"> </v>
      </c>
      <c r="I10" s="122" t="str">
        <f t="shared" si="32"/>
        <v xml:space="preserve"> </v>
      </c>
      <c r="J10" s="122" t="str">
        <f t="shared" si="33"/>
        <v xml:space="preserve"> </v>
      </c>
      <c r="K10" s="128" t="str">
        <f t="shared" si="20"/>
        <v xml:space="preserve"> </v>
      </c>
      <c r="L10" s="119" t="str">
        <f t="shared" si="34"/>
        <v xml:space="preserve"> </v>
      </c>
      <c r="M10" s="129" t="str">
        <f t="shared" si="21"/>
        <v xml:space="preserve"> </v>
      </c>
      <c r="N10" s="129" t="str">
        <f t="shared" si="22"/>
        <v xml:space="preserve"> </v>
      </c>
      <c r="O10" s="121" t="str">
        <f t="shared" si="35"/>
        <v xml:space="preserve"> </v>
      </c>
      <c r="P10" s="121" t="str">
        <f t="shared" si="36"/>
        <v xml:space="preserve"> </v>
      </c>
      <c r="Q10" s="121" t="str">
        <f t="shared" si="37"/>
        <v>A</v>
      </c>
      <c r="R10" s="121" t="str">
        <f t="shared" si="38"/>
        <v xml:space="preserve"> </v>
      </c>
      <c r="S10" s="121" t="str">
        <f t="shared" si="39"/>
        <v>E</v>
      </c>
      <c r="T10" s="130" t="str">
        <f t="shared" si="23"/>
        <v xml:space="preserve"> </v>
      </c>
      <c r="U10" s="131" t="str">
        <f t="shared" si="24"/>
        <v xml:space="preserve"> </v>
      </c>
      <c r="V10" s="132" t="str">
        <f t="shared" si="25"/>
        <v xml:space="preserve"> </v>
      </c>
      <c r="W10" s="127"/>
    </row>
    <row r="11" spans="1:33" ht="32.25" customHeight="1" x14ac:dyDescent="0.25">
      <c r="A11" s="116" t="s">
        <v>38</v>
      </c>
      <c r="B11" s="120"/>
      <c r="C11" s="118" t="str">
        <f t="shared" si="26"/>
        <v>P4h/d  A2h/d</v>
      </c>
      <c r="D11" s="117" t="str">
        <f t="shared" si="27"/>
        <v xml:space="preserve"> </v>
      </c>
      <c r="E11" s="119" t="str">
        <f t="shared" si="28"/>
        <v>P1A1B (A)</v>
      </c>
      <c r="F11" s="117" t="str">
        <f t="shared" si="29"/>
        <v xml:space="preserve"> </v>
      </c>
      <c r="G11" s="120" t="str">
        <f t="shared" si="30"/>
        <v xml:space="preserve"> </v>
      </c>
      <c r="H11" s="121" t="str">
        <f t="shared" si="31"/>
        <v>(P) (A)</v>
      </c>
      <c r="I11" s="122" t="str">
        <f t="shared" si="32"/>
        <v>P</v>
      </c>
      <c r="J11" s="122" t="str">
        <f t="shared" si="33"/>
        <v>A</v>
      </c>
      <c r="K11" s="128" t="str">
        <f t="shared" si="20"/>
        <v xml:space="preserve"> </v>
      </c>
      <c r="L11" s="119" t="str">
        <f t="shared" si="34"/>
        <v>x</v>
      </c>
      <c r="M11" s="129" t="str">
        <f t="shared" si="21"/>
        <v xml:space="preserve"> </v>
      </c>
      <c r="N11" s="129" t="str">
        <f t="shared" si="22"/>
        <v xml:space="preserve"> </v>
      </c>
      <c r="O11" s="121" t="str">
        <f t="shared" si="35"/>
        <v>P</v>
      </c>
      <c r="P11" s="121" t="str">
        <f t="shared" si="36"/>
        <v xml:space="preserve"> </v>
      </c>
      <c r="Q11" s="121" t="str">
        <f t="shared" si="37"/>
        <v>A</v>
      </c>
      <c r="R11" s="121" t="str">
        <f t="shared" si="38"/>
        <v xml:space="preserve"> </v>
      </c>
      <c r="S11" s="121" t="str">
        <f t="shared" si="39"/>
        <v xml:space="preserve"> </v>
      </c>
      <c r="T11" s="130" t="str">
        <f t="shared" si="23"/>
        <v xml:space="preserve"> </v>
      </c>
      <c r="U11" s="131" t="str">
        <f t="shared" si="24"/>
        <v xml:space="preserve"> </v>
      </c>
      <c r="V11" s="132" t="str">
        <f t="shared" si="25"/>
        <v xml:space="preserve"> </v>
      </c>
      <c r="W11" s="127"/>
    </row>
    <row r="12" spans="1:33" ht="32.25" customHeight="1" x14ac:dyDescent="0.25">
      <c r="A12" s="116" t="s">
        <v>43</v>
      </c>
      <c r="B12" s="129"/>
      <c r="C12" s="118" t="str">
        <f t="shared" si="26"/>
        <v>P4h/d  A2h/d</v>
      </c>
      <c r="D12" s="117" t="str">
        <f t="shared" si="27"/>
        <v xml:space="preserve"> </v>
      </c>
      <c r="E12" s="119" t="str">
        <f t="shared" si="28"/>
        <v>P1A1B (A)</v>
      </c>
      <c r="F12" s="117" t="str">
        <f t="shared" si="29"/>
        <v xml:space="preserve"> </v>
      </c>
      <c r="G12" s="120" t="str">
        <f t="shared" si="30"/>
        <v xml:space="preserve"> </v>
      </c>
      <c r="H12" s="121" t="str">
        <f t="shared" si="31"/>
        <v>(P) (A)</v>
      </c>
      <c r="I12" s="122" t="str">
        <f t="shared" si="32"/>
        <v>P</v>
      </c>
      <c r="J12" s="122" t="str">
        <f t="shared" si="33"/>
        <v xml:space="preserve"> </v>
      </c>
      <c r="K12" s="128" t="str">
        <f t="shared" si="20"/>
        <v xml:space="preserve"> </v>
      </c>
      <c r="L12" s="119" t="str">
        <f t="shared" si="34"/>
        <v xml:space="preserve"> </v>
      </c>
      <c r="M12" s="129" t="str">
        <f t="shared" si="21"/>
        <v xml:space="preserve"> </v>
      </c>
      <c r="N12" s="129" t="str">
        <f t="shared" si="22"/>
        <v xml:space="preserve"> </v>
      </c>
      <c r="O12" s="121" t="str">
        <f t="shared" si="35"/>
        <v xml:space="preserve"> </v>
      </c>
      <c r="P12" s="121" t="str">
        <f t="shared" si="36"/>
        <v xml:space="preserve"> </v>
      </c>
      <c r="Q12" s="121" t="str">
        <f t="shared" si="37"/>
        <v xml:space="preserve"> </v>
      </c>
      <c r="R12" s="121" t="str">
        <f t="shared" si="38"/>
        <v xml:space="preserve"> </v>
      </c>
      <c r="S12" s="121" t="str">
        <f t="shared" si="39"/>
        <v xml:space="preserve"> </v>
      </c>
      <c r="T12" s="130" t="str">
        <f t="shared" si="23"/>
        <v xml:space="preserve"> </v>
      </c>
      <c r="U12" s="131" t="str">
        <f t="shared" si="24"/>
        <v xml:space="preserve"> </v>
      </c>
      <c r="V12" s="132" t="str">
        <f t="shared" si="25"/>
        <v xml:space="preserve"> </v>
      </c>
      <c r="W12" s="127"/>
    </row>
    <row r="13" spans="1:33" ht="32.25" customHeight="1" x14ac:dyDescent="0.25">
      <c r="A13" s="116" t="s">
        <v>44</v>
      </c>
      <c r="B13" s="129"/>
      <c r="C13" s="118" t="str">
        <f t="shared" si="26"/>
        <v>P4h/d  A2h/d</v>
      </c>
      <c r="D13" s="117" t="str">
        <f t="shared" si="27"/>
        <v xml:space="preserve"> </v>
      </c>
      <c r="E13" s="119" t="str">
        <f t="shared" si="28"/>
        <v xml:space="preserve"> </v>
      </c>
      <c r="F13" s="117" t="str">
        <f t="shared" si="29"/>
        <v xml:space="preserve"> </v>
      </c>
      <c r="G13" s="120" t="str">
        <f t="shared" si="30"/>
        <v xml:space="preserve"> </v>
      </c>
      <c r="H13" s="121" t="str">
        <f t="shared" si="31"/>
        <v>(P) (A)</v>
      </c>
      <c r="I13" s="122" t="str">
        <f t="shared" si="32"/>
        <v>P</v>
      </c>
      <c r="J13" s="122" t="str">
        <f t="shared" si="33"/>
        <v xml:space="preserve"> </v>
      </c>
      <c r="K13" s="128" t="str">
        <f t="shared" si="20"/>
        <v xml:space="preserve"> </v>
      </c>
      <c r="L13" s="119" t="str">
        <f t="shared" si="34"/>
        <v xml:space="preserve"> </v>
      </c>
      <c r="M13" s="129" t="str">
        <f t="shared" si="21"/>
        <v xml:space="preserve"> </v>
      </c>
      <c r="N13" s="129" t="str">
        <f t="shared" si="22"/>
        <v xml:space="preserve"> </v>
      </c>
      <c r="O13" s="121" t="str">
        <f t="shared" si="35"/>
        <v xml:space="preserve"> </v>
      </c>
      <c r="P13" s="121" t="str">
        <f t="shared" si="36"/>
        <v xml:space="preserve"> </v>
      </c>
      <c r="Q13" s="121" t="str">
        <f t="shared" si="37"/>
        <v xml:space="preserve"> </v>
      </c>
      <c r="R13" s="121" t="str">
        <f t="shared" si="38"/>
        <v xml:space="preserve"> </v>
      </c>
      <c r="S13" s="121" t="str">
        <f t="shared" si="39"/>
        <v xml:space="preserve"> </v>
      </c>
      <c r="T13" s="130" t="str">
        <f t="shared" si="23"/>
        <v xml:space="preserve"> </v>
      </c>
      <c r="U13" s="131" t="str">
        <f t="shared" si="24"/>
        <v xml:space="preserve"> </v>
      </c>
      <c r="V13" s="132" t="str">
        <f t="shared" si="25"/>
        <v xml:space="preserve"> </v>
      </c>
      <c r="W13" s="127"/>
    </row>
    <row r="14" spans="1:33" ht="32.25" customHeight="1" x14ac:dyDescent="0.25">
      <c r="A14" s="116" t="s">
        <v>45</v>
      </c>
      <c r="B14" s="129"/>
      <c r="C14" s="118" t="str">
        <f t="shared" si="26"/>
        <v>P4h/d  A2h/d</v>
      </c>
      <c r="D14" s="117" t="str">
        <f t="shared" si="27"/>
        <v xml:space="preserve"> </v>
      </c>
      <c r="E14" s="119" t="str">
        <f t="shared" si="28"/>
        <v xml:space="preserve"> </v>
      </c>
      <c r="F14" s="117" t="str">
        <f t="shared" si="29"/>
        <v xml:space="preserve"> </v>
      </c>
      <c r="G14" s="120" t="str">
        <f t="shared" si="30"/>
        <v xml:space="preserve"> </v>
      </c>
      <c r="H14" s="121" t="str">
        <f t="shared" si="31"/>
        <v xml:space="preserve"> </v>
      </c>
      <c r="I14" s="122" t="str">
        <f t="shared" si="32"/>
        <v>P</v>
      </c>
      <c r="J14" s="122" t="str">
        <f t="shared" si="33"/>
        <v xml:space="preserve"> </v>
      </c>
      <c r="K14" s="128" t="str">
        <f t="shared" si="20"/>
        <v xml:space="preserve"> </v>
      </c>
      <c r="L14" s="119" t="str">
        <f t="shared" si="34"/>
        <v xml:space="preserve"> </v>
      </c>
      <c r="M14" s="129" t="str">
        <f t="shared" si="21"/>
        <v>P</v>
      </c>
      <c r="N14" s="129" t="str">
        <f t="shared" si="22"/>
        <v>E</v>
      </c>
      <c r="O14" s="121" t="str">
        <f t="shared" si="35"/>
        <v xml:space="preserve"> </v>
      </c>
      <c r="P14" s="121" t="str">
        <f t="shared" si="36"/>
        <v xml:space="preserve"> </v>
      </c>
      <c r="Q14" s="121" t="str">
        <f t="shared" si="37"/>
        <v xml:space="preserve"> </v>
      </c>
      <c r="R14" s="121" t="str">
        <f t="shared" si="38"/>
        <v xml:space="preserve"> </v>
      </c>
      <c r="S14" s="121" t="str">
        <f t="shared" si="39"/>
        <v xml:space="preserve"> </v>
      </c>
      <c r="T14" s="130" t="str">
        <f t="shared" si="23"/>
        <v xml:space="preserve"> </v>
      </c>
      <c r="U14" s="131" t="str">
        <f t="shared" si="24"/>
        <v xml:space="preserve"> </v>
      </c>
      <c r="V14" s="132" t="str">
        <f t="shared" si="25"/>
        <v xml:space="preserve"> </v>
      </c>
      <c r="W14" s="127"/>
    </row>
    <row r="15" spans="1:33" ht="32.25" customHeight="1" x14ac:dyDescent="0.25">
      <c r="A15" s="116" t="s">
        <v>48</v>
      </c>
      <c r="B15" s="129"/>
      <c r="C15" s="118" t="str">
        <f t="shared" si="26"/>
        <v xml:space="preserve"> </v>
      </c>
      <c r="D15" s="117" t="str">
        <f t="shared" si="27"/>
        <v xml:space="preserve"> </v>
      </c>
      <c r="E15" s="119" t="str">
        <f t="shared" si="28"/>
        <v xml:space="preserve"> </v>
      </c>
      <c r="F15" s="117" t="str">
        <f t="shared" si="29"/>
        <v xml:space="preserve"> </v>
      </c>
      <c r="G15" s="120" t="str">
        <f t="shared" si="30"/>
        <v xml:space="preserve"> </v>
      </c>
      <c r="H15" s="121" t="str">
        <f t="shared" si="31"/>
        <v xml:space="preserve"> </v>
      </c>
      <c r="I15" s="122" t="str">
        <f t="shared" si="32"/>
        <v>P</v>
      </c>
      <c r="J15" s="122" t="str">
        <f t="shared" si="33"/>
        <v>A</v>
      </c>
      <c r="K15" s="128" t="str">
        <f t="shared" si="20"/>
        <v xml:space="preserve"> </v>
      </c>
      <c r="L15" s="119" t="str">
        <f t="shared" si="34"/>
        <v xml:space="preserve"> </v>
      </c>
      <c r="M15" s="129" t="str">
        <f t="shared" si="21"/>
        <v xml:space="preserve"> </v>
      </c>
      <c r="N15" s="129" t="str">
        <f t="shared" si="22"/>
        <v xml:space="preserve"> </v>
      </c>
      <c r="O15" s="121" t="str">
        <f t="shared" si="35"/>
        <v xml:space="preserve"> </v>
      </c>
      <c r="P15" s="121" t="str">
        <f t="shared" si="36"/>
        <v xml:space="preserve"> </v>
      </c>
      <c r="Q15" s="121" t="str">
        <f t="shared" si="37"/>
        <v xml:space="preserve"> </v>
      </c>
      <c r="R15" s="121" t="str">
        <f t="shared" si="38"/>
        <v>E</v>
      </c>
      <c r="S15" s="121" t="str">
        <f t="shared" si="39"/>
        <v xml:space="preserve"> </v>
      </c>
      <c r="T15" s="130" t="str">
        <f t="shared" si="23"/>
        <v xml:space="preserve"> </v>
      </c>
      <c r="U15" s="131" t="str">
        <f t="shared" si="24"/>
        <v xml:space="preserve"> </v>
      </c>
      <c r="V15" s="132" t="str">
        <f t="shared" si="25"/>
        <v xml:space="preserve"> </v>
      </c>
      <c r="W15" s="127"/>
      <c r="AC15" s="73" t="s">
        <v>109</v>
      </c>
      <c r="AD15" s="74"/>
      <c r="AE15" s="74"/>
      <c r="AF15" s="74"/>
      <c r="AG15" s="74"/>
    </row>
    <row r="16" spans="1:33" ht="32.25" customHeight="1" x14ac:dyDescent="0.25">
      <c r="A16" s="116" t="s">
        <v>49</v>
      </c>
      <c r="B16" s="129"/>
      <c r="C16" s="118" t="str">
        <f t="shared" si="26"/>
        <v xml:space="preserve"> </v>
      </c>
      <c r="D16" s="117" t="str">
        <f t="shared" si="27"/>
        <v xml:space="preserve"> </v>
      </c>
      <c r="E16" s="119" t="str">
        <f t="shared" si="28"/>
        <v xml:space="preserve"> </v>
      </c>
      <c r="F16" s="117" t="str">
        <f t="shared" si="29"/>
        <v xml:space="preserve"> </v>
      </c>
      <c r="G16" s="120" t="str">
        <f t="shared" si="30"/>
        <v xml:space="preserve"> </v>
      </c>
      <c r="H16" s="121" t="str">
        <f t="shared" si="31"/>
        <v xml:space="preserve"> </v>
      </c>
      <c r="I16" s="122" t="str">
        <f t="shared" si="32"/>
        <v xml:space="preserve"> </v>
      </c>
      <c r="J16" s="122" t="str">
        <f t="shared" si="33"/>
        <v xml:space="preserve"> </v>
      </c>
      <c r="K16" s="128" t="str">
        <f t="shared" si="20"/>
        <v xml:space="preserve"> </v>
      </c>
      <c r="L16" s="119" t="str">
        <f t="shared" si="34"/>
        <v xml:space="preserve"> </v>
      </c>
      <c r="M16" s="129" t="str">
        <f t="shared" si="21"/>
        <v xml:space="preserve"> </v>
      </c>
      <c r="N16" s="129" t="str">
        <f t="shared" si="22"/>
        <v xml:space="preserve"> </v>
      </c>
      <c r="O16" s="121" t="str">
        <f t="shared" si="35"/>
        <v xml:space="preserve"> </v>
      </c>
      <c r="P16" s="121" t="str">
        <f t="shared" si="36"/>
        <v xml:space="preserve"> </v>
      </c>
      <c r="Q16" s="121" t="str">
        <f t="shared" si="37"/>
        <v xml:space="preserve"> </v>
      </c>
      <c r="R16" s="121" t="str">
        <f t="shared" si="38"/>
        <v xml:space="preserve"> </v>
      </c>
      <c r="S16" s="121" t="str">
        <f t="shared" si="39"/>
        <v xml:space="preserve"> </v>
      </c>
      <c r="T16" s="130" t="str">
        <f t="shared" si="23"/>
        <v xml:space="preserve"> </v>
      </c>
      <c r="U16" s="131" t="str">
        <f t="shared" si="24"/>
        <v xml:space="preserve"> </v>
      </c>
      <c r="V16" s="132" t="str">
        <f t="shared" si="25"/>
        <v xml:space="preserve"> </v>
      </c>
      <c r="W16" s="127"/>
      <c r="AC16" s="74"/>
      <c r="AD16" s="74"/>
      <c r="AE16" s="74"/>
      <c r="AF16" s="74"/>
      <c r="AG16" s="74"/>
    </row>
    <row r="17" spans="1:33" ht="32.25" customHeight="1" x14ac:dyDescent="0.25">
      <c r="A17" s="116" t="s">
        <v>52</v>
      </c>
      <c r="B17" s="129"/>
      <c r="C17" s="118" t="str">
        <f t="shared" si="26"/>
        <v xml:space="preserve"> </v>
      </c>
      <c r="D17" s="117" t="str">
        <f t="shared" si="27"/>
        <v xml:space="preserve"> </v>
      </c>
      <c r="E17" s="119" t="str">
        <f t="shared" si="28"/>
        <v xml:space="preserve"> </v>
      </c>
      <c r="F17" s="117" t="str">
        <f t="shared" si="29"/>
        <v xml:space="preserve"> </v>
      </c>
      <c r="G17" s="120" t="str">
        <f t="shared" si="30"/>
        <v xml:space="preserve"> </v>
      </c>
      <c r="H17" s="121" t="str">
        <f t="shared" si="31"/>
        <v xml:space="preserve"> </v>
      </c>
      <c r="I17" s="122" t="str">
        <f t="shared" si="32"/>
        <v xml:space="preserve"> </v>
      </c>
      <c r="J17" s="122" t="str">
        <f t="shared" si="33"/>
        <v xml:space="preserve"> </v>
      </c>
      <c r="K17" s="128" t="str">
        <f t="shared" si="20"/>
        <v xml:space="preserve"> </v>
      </c>
      <c r="L17" s="119" t="str">
        <f t="shared" si="34"/>
        <v xml:space="preserve"> </v>
      </c>
      <c r="M17" s="129" t="str">
        <f t="shared" si="21"/>
        <v xml:space="preserve"> </v>
      </c>
      <c r="N17" s="129" t="str">
        <f t="shared" si="22"/>
        <v xml:space="preserve"> </v>
      </c>
      <c r="O17" s="121" t="str">
        <f t="shared" si="35"/>
        <v xml:space="preserve"> </v>
      </c>
      <c r="P17" s="121" t="str">
        <f t="shared" si="36"/>
        <v xml:space="preserve"> </v>
      </c>
      <c r="Q17" s="121" t="str">
        <f t="shared" si="37"/>
        <v xml:space="preserve"> </v>
      </c>
      <c r="R17" s="121" t="str">
        <f t="shared" si="38"/>
        <v xml:space="preserve"> </v>
      </c>
      <c r="S17" s="121" t="str">
        <f t="shared" si="39"/>
        <v xml:space="preserve"> </v>
      </c>
      <c r="T17" s="130" t="str">
        <f t="shared" si="23"/>
        <v xml:space="preserve"> </v>
      </c>
      <c r="U17" s="131" t="str">
        <f t="shared" si="24"/>
        <v xml:space="preserve"> </v>
      </c>
      <c r="V17" s="132" t="str">
        <f t="shared" si="25"/>
        <v xml:space="preserve"> </v>
      </c>
      <c r="W17" s="127"/>
      <c r="AC17" s="74"/>
      <c r="AD17" s="74"/>
      <c r="AE17" s="74"/>
      <c r="AF17" s="74"/>
      <c r="AG17" s="74"/>
    </row>
    <row r="18" spans="1:33" ht="32.25" customHeight="1" x14ac:dyDescent="0.25">
      <c r="A18" s="116" t="s">
        <v>53</v>
      </c>
      <c r="B18" s="129"/>
      <c r="C18" s="118" t="str">
        <f t="shared" si="26"/>
        <v xml:space="preserve"> </v>
      </c>
      <c r="D18" s="117" t="str">
        <f t="shared" si="27"/>
        <v xml:space="preserve"> </v>
      </c>
      <c r="E18" s="119" t="str">
        <f t="shared" si="28"/>
        <v xml:space="preserve"> </v>
      </c>
      <c r="F18" s="117" t="str">
        <f t="shared" si="29"/>
        <v xml:space="preserve"> </v>
      </c>
      <c r="G18" s="120" t="str">
        <f t="shared" si="30"/>
        <v xml:space="preserve"> </v>
      </c>
      <c r="H18" s="121" t="str">
        <f t="shared" si="31"/>
        <v xml:space="preserve"> </v>
      </c>
      <c r="I18" s="122" t="str">
        <f t="shared" si="32"/>
        <v xml:space="preserve"> </v>
      </c>
      <c r="J18" s="122" t="str">
        <f t="shared" si="33"/>
        <v xml:space="preserve"> </v>
      </c>
      <c r="K18" s="128" t="str">
        <f t="shared" si="20"/>
        <v xml:space="preserve"> </v>
      </c>
      <c r="L18" s="119" t="str">
        <f t="shared" si="34"/>
        <v xml:space="preserve"> </v>
      </c>
      <c r="M18" s="129" t="str">
        <f t="shared" si="21"/>
        <v xml:space="preserve"> </v>
      </c>
      <c r="N18" s="129" t="str">
        <f t="shared" si="22"/>
        <v xml:space="preserve"> </v>
      </c>
      <c r="O18" s="121" t="str">
        <f t="shared" si="35"/>
        <v xml:space="preserve"> </v>
      </c>
      <c r="P18" s="121" t="str">
        <f t="shared" si="36"/>
        <v xml:space="preserve"> </v>
      </c>
      <c r="Q18" s="121" t="str">
        <f t="shared" si="37"/>
        <v xml:space="preserve"> </v>
      </c>
      <c r="R18" s="121" t="str">
        <f t="shared" si="38"/>
        <v xml:space="preserve"> </v>
      </c>
      <c r="S18" s="121" t="str">
        <f t="shared" si="39"/>
        <v xml:space="preserve"> </v>
      </c>
      <c r="T18" s="130" t="str">
        <f t="shared" si="23"/>
        <v xml:space="preserve"> </v>
      </c>
      <c r="U18" s="131" t="str">
        <f t="shared" si="24"/>
        <v xml:space="preserve"> </v>
      </c>
      <c r="V18" s="132" t="str">
        <f t="shared" si="25"/>
        <v xml:space="preserve"> </v>
      </c>
      <c r="W18" s="127"/>
      <c r="AC18" s="74"/>
      <c r="AD18" s="74"/>
      <c r="AE18" s="74"/>
      <c r="AF18" s="74"/>
      <c r="AG18" s="74"/>
    </row>
    <row r="19" spans="1:33" ht="32.25" customHeight="1" x14ac:dyDescent="0.25">
      <c r="A19" s="116" t="s">
        <v>110</v>
      </c>
      <c r="B19" s="129"/>
      <c r="C19" s="118" t="str">
        <f t="shared" si="26"/>
        <v xml:space="preserve"> </v>
      </c>
      <c r="D19" s="117" t="str">
        <f t="shared" si="27"/>
        <v xml:space="preserve"> </v>
      </c>
      <c r="E19" s="119" t="str">
        <f t="shared" si="28"/>
        <v xml:space="preserve"> </v>
      </c>
      <c r="F19" s="117" t="str">
        <f t="shared" si="29"/>
        <v xml:space="preserve"> </v>
      </c>
      <c r="G19" s="120" t="str">
        <f t="shared" si="30"/>
        <v xml:space="preserve"> </v>
      </c>
      <c r="H19" s="121" t="str">
        <f t="shared" si="31"/>
        <v xml:space="preserve"> </v>
      </c>
      <c r="I19" s="122" t="str">
        <f t="shared" si="32"/>
        <v xml:space="preserve"> </v>
      </c>
      <c r="J19" s="122" t="str">
        <f t="shared" si="33"/>
        <v xml:space="preserve"> </v>
      </c>
      <c r="K19" s="128" t="str">
        <f t="shared" si="20"/>
        <v xml:space="preserve"> </v>
      </c>
      <c r="L19" s="119" t="str">
        <f t="shared" si="34"/>
        <v xml:space="preserve"> </v>
      </c>
      <c r="M19" s="129" t="str">
        <f t="shared" si="21"/>
        <v xml:space="preserve"> </v>
      </c>
      <c r="N19" s="129" t="str">
        <f t="shared" si="22"/>
        <v xml:space="preserve"> </v>
      </c>
      <c r="O19" s="121" t="str">
        <f t="shared" si="35"/>
        <v xml:space="preserve"> </v>
      </c>
      <c r="P19" s="121" t="str">
        <f t="shared" si="36"/>
        <v xml:space="preserve"> </v>
      </c>
      <c r="Q19" s="121" t="str">
        <f t="shared" si="37"/>
        <v>A</v>
      </c>
      <c r="R19" s="121" t="str">
        <f t="shared" si="38"/>
        <v xml:space="preserve"> </v>
      </c>
      <c r="S19" s="121" t="str">
        <f t="shared" si="39"/>
        <v xml:space="preserve"> </v>
      </c>
      <c r="T19" s="130" t="str">
        <f t="shared" si="23"/>
        <v xml:space="preserve"> </v>
      </c>
      <c r="U19" s="131" t="str">
        <f t="shared" si="24"/>
        <v xml:space="preserve"> </v>
      </c>
      <c r="V19" s="132" t="str">
        <f t="shared" si="25"/>
        <v xml:space="preserve"> </v>
      </c>
      <c r="W19" s="127"/>
      <c r="AC19" s="74"/>
      <c r="AD19" s="74"/>
      <c r="AE19" s="74"/>
      <c r="AF19" s="74"/>
      <c r="AG19" s="74"/>
    </row>
    <row r="20" spans="1:33" ht="32.25" customHeight="1" x14ac:dyDescent="0.25">
      <c r="A20" s="116" t="s">
        <v>56</v>
      </c>
      <c r="B20" s="129"/>
      <c r="C20" s="118" t="str">
        <f t="shared" si="26"/>
        <v xml:space="preserve"> </v>
      </c>
      <c r="D20" s="117" t="str">
        <f t="shared" si="27"/>
        <v xml:space="preserve"> </v>
      </c>
      <c r="E20" s="119" t="str">
        <f t="shared" si="28"/>
        <v xml:space="preserve"> </v>
      </c>
      <c r="F20" s="117" t="str">
        <f t="shared" si="29"/>
        <v xml:space="preserve"> </v>
      </c>
      <c r="G20" s="120" t="str">
        <f t="shared" si="30"/>
        <v xml:space="preserve"> </v>
      </c>
      <c r="H20" s="121" t="str">
        <f t="shared" si="31"/>
        <v xml:space="preserve"> </v>
      </c>
      <c r="I20" s="122" t="str">
        <f t="shared" si="32"/>
        <v xml:space="preserve"> </v>
      </c>
      <c r="J20" s="122" t="str">
        <f t="shared" si="33"/>
        <v xml:space="preserve"> </v>
      </c>
      <c r="K20" s="128" t="str">
        <f t="shared" si="20"/>
        <v xml:space="preserve"> </v>
      </c>
      <c r="L20" s="119" t="str">
        <f t="shared" si="34"/>
        <v xml:space="preserve"> </v>
      </c>
      <c r="M20" s="129" t="str">
        <f t="shared" si="21"/>
        <v xml:space="preserve"> </v>
      </c>
      <c r="N20" s="129" t="str">
        <f t="shared" si="22"/>
        <v xml:space="preserve"> </v>
      </c>
      <c r="O20" s="121" t="str">
        <f t="shared" si="35"/>
        <v xml:space="preserve"> </v>
      </c>
      <c r="P20" s="121" t="str">
        <f t="shared" si="36"/>
        <v xml:space="preserve"> </v>
      </c>
      <c r="Q20" s="121" t="str">
        <f t="shared" si="37"/>
        <v xml:space="preserve"> </v>
      </c>
      <c r="R20" s="121" t="str">
        <f t="shared" si="38"/>
        <v xml:space="preserve"> </v>
      </c>
      <c r="S20" s="121" t="str">
        <f t="shared" si="39"/>
        <v>E</v>
      </c>
      <c r="T20" s="130" t="str">
        <f t="shared" si="23"/>
        <v xml:space="preserve"> </v>
      </c>
      <c r="U20" s="131" t="str">
        <f t="shared" si="24"/>
        <v xml:space="preserve"> </v>
      </c>
      <c r="V20" s="132" t="str">
        <f t="shared" si="25"/>
        <v xml:space="preserve"> </v>
      </c>
      <c r="W20" s="127"/>
    </row>
    <row r="21" spans="1:33" ht="32.25" customHeight="1" x14ac:dyDescent="0.25">
      <c r="A21" s="116" t="s">
        <v>58</v>
      </c>
      <c r="B21" s="129"/>
      <c r="C21" s="118" t="str">
        <f t="shared" si="26"/>
        <v xml:space="preserve"> </v>
      </c>
      <c r="D21" s="117" t="str">
        <f t="shared" si="27"/>
        <v xml:space="preserve"> </v>
      </c>
      <c r="E21" s="119" t="str">
        <f t="shared" si="28"/>
        <v xml:space="preserve"> </v>
      </c>
      <c r="F21" s="117" t="str">
        <f t="shared" si="29"/>
        <v xml:space="preserve"> </v>
      </c>
      <c r="G21" s="120" t="str">
        <f t="shared" si="30"/>
        <v xml:space="preserve"> </v>
      </c>
      <c r="H21" s="121" t="str">
        <f t="shared" si="31"/>
        <v xml:space="preserve"> </v>
      </c>
      <c r="I21" s="122" t="str">
        <f t="shared" si="32"/>
        <v xml:space="preserve"> </v>
      </c>
      <c r="J21" s="122" t="str">
        <f t="shared" si="33"/>
        <v xml:space="preserve"> </v>
      </c>
      <c r="K21" s="128" t="str">
        <f t="shared" si="20"/>
        <v xml:space="preserve"> </v>
      </c>
      <c r="L21" s="119" t="str">
        <f t="shared" si="34"/>
        <v xml:space="preserve"> </v>
      </c>
      <c r="M21" s="129" t="str">
        <f t="shared" si="21"/>
        <v xml:space="preserve"> </v>
      </c>
      <c r="N21" s="129" t="str">
        <f t="shared" si="22"/>
        <v xml:space="preserve"> </v>
      </c>
      <c r="O21" s="121" t="str">
        <f t="shared" si="35"/>
        <v xml:space="preserve"> </v>
      </c>
      <c r="P21" s="121" t="str">
        <f t="shared" si="36"/>
        <v xml:space="preserve"> </v>
      </c>
      <c r="Q21" s="121" t="str">
        <f t="shared" si="37"/>
        <v xml:space="preserve"> </v>
      </c>
      <c r="R21" s="121" t="str">
        <f t="shared" si="38"/>
        <v xml:space="preserve"> </v>
      </c>
      <c r="S21" s="121" t="str">
        <f t="shared" si="39"/>
        <v>E</v>
      </c>
      <c r="T21" s="130" t="str">
        <f t="shared" si="23"/>
        <v>E</v>
      </c>
      <c r="U21" s="131" t="str">
        <f t="shared" si="24"/>
        <v xml:space="preserve"> </v>
      </c>
      <c r="V21" s="132" t="str">
        <f t="shared" si="25"/>
        <v xml:space="preserve"> </v>
      </c>
      <c r="W21" s="127"/>
    </row>
    <row r="22" spans="1:33" ht="32.25" customHeight="1" x14ac:dyDescent="0.25">
      <c r="A22" s="116" t="s">
        <v>60</v>
      </c>
      <c r="B22" s="129"/>
      <c r="C22" s="118" t="str">
        <f t="shared" si="26"/>
        <v xml:space="preserve"> </v>
      </c>
      <c r="D22" s="117" t="str">
        <f t="shared" si="27"/>
        <v xml:space="preserve"> </v>
      </c>
      <c r="E22" s="119" t="str">
        <f t="shared" si="28"/>
        <v xml:space="preserve"> </v>
      </c>
      <c r="F22" s="117" t="str">
        <f t="shared" si="29"/>
        <v xml:space="preserve"> </v>
      </c>
      <c r="G22" s="120" t="str">
        <f t="shared" si="30"/>
        <v xml:space="preserve"> </v>
      </c>
      <c r="H22" s="121" t="str">
        <f t="shared" si="31"/>
        <v xml:space="preserve"> </v>
      </c>
      <c r="I22" s="122" t="str">
        <f t="shared" si="32"/>
        <v xml:space="preserve"> </v>
      </c>
      <c r="J22" s="122" t="str">
        <f t="shared" si="33"/>
        <v xml:space="preserve"> </v>
      </c>
      <c r="K22" s="128" t="str">
        <f t="shared" si="20"/>
        <v xml:space="preserve"> </v>
      </c>
      <c r="L22" s="119" t="str">
        <f t="shared" si="34"/>
        <v xml:space="preserve"> </v>
      </c>
      <c r="M22" s="129" t="str">
        <f t="shared" si="21"/>
        <v xml:space="preserve"> </v>
      </c>
      <c r="N22" s="129" t="str">
        <f t="shared" si="22"/>
        <v xml:space="preserve"> </v>
      </c>
      <c r="O22" s="121" t="str">
        <f t="shared" si="35"/>
        <v xml:space="preserve"> </v>
      </c>
      <c r="P22" s="121" t="str">
        <f t="shared" si="36"/>
        <v xml:space="preserve"> </v>
      </c>
      <c r="Q22" s="121" t="str">
        <f t="shared" si="37"/>
        <v xml:space="preserve"> </v>
      </c>
      <c r="R22" s="121" t="str">
        <f t="shared" si="38"/>
        <v xml:space="preserve"> </v>
      </c>
      <c r="S22" s="121" t="str">
        <f t="shared" si="39"/>
        <v>E</v>
      </c>
      <c r="T22" s="130" t="str">
        <f t="shared" si="23"/>
        <v xml:space="preserve"> </v>
      </c>
      <c r="U22" s="131" t="str">
        <f t="shared" si="24"/>
        <v>E</v>
      </c>
      <c r="V22" s="132" t="str">
        <f t="shared" si="25"/>
        <v>E</v>
      </c>
      <c r="W22" s="127"/>
    </row>
    <row r="23" spans="1:33" ht="32.25" customHeight="1" x14ac:dyDescent="0.25">
      <c r="A23" s="116" t="s">
        <v>63</v>
      </c>
      <c r="B23" s="129"/>
      <c r="C23" s="118" t="str">
        <f t="shared" si="26"/>
        <v xml:space="preserve"> </v>
      </c>
      <c r="D23" s="117" t="str">
        <f t="shared" si="27"/>
        <v xml:space="preserve"> </v>
      </c>
      <c r="E23" s="119" t="str">
        <f t="shared" si="28"/>
        <v xml:space="preserve"> </v>
      </c>
      <c r="F23" s="117" t="str">
        <f t="shared" si="29"/>
        <v xml:space="preserve"> </v>
      </c>
      <c r="G23" s="120" t="str">
        <f t="shared" si="30"/>
        <v xml:space="preserve"> </v>
      </c>
      <c r="H23" s="121" t="str">
        <f t="shared" si="31"/>
        <v xml:space="preserve"> </v>
      </c>
      <c r="I23" s="122" t="str">
        <f t="shared" si="32"/>
        <v xml:space="preserve"> </v>
      </c>
      <c r="J23" s="122" t="str">
        <f t="shared" si="33"/>
        <v xml:space="preserve"> </v>
      </c>
      <c r="K23" s="128" t="str">
        <f t="shared" si="20"/>
        <v xml:space="preserve"> </v>
      </c>
      <c r="L23" s="119" t="str">
        <f t="shared" si="34"/>
        <v xml:space="preserve"> </v>
      </c>
      <c r="M23" s="129" t="str">
        <f t="shared" si="21"/>
        <v xml:space="preserve"> </v>
      </c>
      <c r="N23" s="129" t="str">
        <f t="shared" si="22"/>
        <v xml:space="preserve"> </v>
      </c>
      <c r="O23" s="121" t="str">
        <f t="shared" si="35"/>
        <v xml:space="preserve"> </v>
      </c>
      <c r="P23" s="121" t="str">
        <f t="shared" si="36"/>
        <v xml:space="preserve"> </v>
      </c>
      <c r="Q23" s="121" t="str">
        <f t="shared" si="37"/>
        <v>A</v>
      </c>
      <c r="R23" s="121" t="str">
        <f t="shared" si="38"/>
        <v xml:space="preserve"> </v>
      </c>
      <c r="S23" s="121" t="str">
        <f t="shared" si="39"/>
        <v xml:space="preserve"> </v>
      </c>
      <c r="T23" s="130" t="str">
        <f t="shared" si="23"/>
        <v xml:space="preserve"> </v>
      </c>
      <c r="U23" s="131" t="str">
        <f t="shared" si="24"/>
        <v xml:space="preserve"> </v>
      </c>
      <c r="V23" s="132" t="str">
        <f t="shared" si="25"/>
        <v xml:space="preserve"> </v>
      </c>
      <c r="W23" s="127"/>
    </row>
    <row r="24" spans="1:33" ht="32.25" customHeight="1" x14ac:dyDescent="0.25">
      <c r="A24" s="116" t="s">
        <v>64</v>
      </c>
      <c r="B24" s="129"/>
      <c r="C24" s="118" t="str">
        <f t="shared" si="26"/>
        <v xml:space="preserve"> </v>
      </c>
      <c r="D24" s="117" t="str">
        <f t="shared" si="27"/>
        <v xml:space="preserve"> </v>
      </c>
      <c r="E24" s="119" t="str">
        <f t="shared" si="28"/>
        <v xml:space="preserve"> </v>
      </c>
      <c r="F24" s="117" t="str">
        <f t="shared" si="29"/>
        <v xml:space="preserve"> </v>
      </c>
      <c r="G24" s="120" t="str">
        <f t="shared" si="30"/>
        <v xml:space="preserve"> </v>
      </c>
      <c r="H24" s="121" t="str">
        <f t="shared" si="31"/>
        <v xml:space="preserve"> </v>
      </c>
      <c r="I24" s="122" t="str">
        <f t="shared" si="32"/>
        <v xml:space="preserve"> </v>
      </c>
      <c r="J24" s="122" t="str">
        <f t="shared" si="33"/>
        <v xml:space="preserve"> </v>
      </c>
      <c r="K24" s="128" t="str">
        <f t="shared" si="20"/>
        <v xml:space="preserve"> </v>
      </c>
      <c r="L24" s="119" t="str">
        <f t="shared" si="34"/>
        <v xml:space="preserve"> </v>
      </c>
      <c r="M24" s="129" t="str">
        <f t="shared" si="21"/>
        <v xml:space="preserve"> </v>
      </c>
      <c r="N24" s="129" t="str">
        <f t="shared" si="22"/>
        <v xml:space="preserve"> </v>
      </c>
      <c r="O24" s="121" t="str">
        <f t="shared" si="35"/>
        <v xml:space="preserve"> </v>
      </c>
      <c r="P24" s="121" t="str">
        <f t="shared" si="36"/>
        <v xml:space="preserve"> </v>
      </c>
      <c r="Q24" s="121" t="str">
        <f t="shared" si="37"/>
        <v xml:space="preserve"> </v>
      </c>
      <c r="R24" s="121" t="str">
        <f t="shared" si="38"/>
        <v xml:space="preserve"> </v>
      </c>
      <c r="S24" s="121" t="str">
        <f t="shared" si="39"/>
        <v xml:space="preserve"> </v>
      </c>
      <c r="T24" s="130" t="str">
        <f>IF(A24="fahrtätigkeit_&gt;3,5 T","E"," ")</f>
        <v xml:space="preserve"> </v>
      </c>
      <c r="U24" s="131" t="str">
        <f t="shared" si="24"/>
        <v xml:space="preserve"> </v>
      </c>
      <c r="V24" s="132" t="str">
        <f t="shared" si="25"/>
        <v xml:space="preserve"> </v>
      </c>
      <c r="W24" s="127"/>
    </row>
    <row r="25" spans="1:33" ht="32.25" customHeight="1" x14ac:dyDescent="0.25">
      <c r="A25" s="116" t="s">
        <v>67</v>
      </c>
      <c r="B25" s="129"/>
      <c r="C25" s="118" t="str">
        <f t="shared" si="26"/>
        <v>P4h/d  A2h/d</v>
      </c>
      <c r="D25" s="117" t="str">
        <f t="shared" si="27"/>
        <v xml:space="preserve"> </v>
      </c>
      <c r="E25" s="119" t="str">
        <f t="shared" si="28"/>
        <v xml:space="preserve"> </v>
      </c>
      <c r="F25" s="117" t="str">
        <f t="shared" si="29"/>
        <v xml:space="preserve"> </v>
      </c>
      <c r="G25" s="120" t="str">
        <f t="shared" si="30"/>
        <v>P (A)</v>
      </c>
      <c r="H25" s="121" t="str">
        <f t="shared" si="31"/>
        <v xml:space="preserve"> </v>
      </c>
      <c r="I25" s="122" t="str">
        <f t="shared" si="32"/>
        <v xml:space="preserve"> </v>
      </c>
      <c r="J25" s="122" t="str">
        <f t="shared" si="33"/>
        <v>A</v>
      </c>
      <c r="K25" s="128" t="str">
        <f t="shared" si="20"/>
        <v xml:space="preserve"> </v>
      </c>
      <c r="L25" s="119" t="str">
        <f t="shared" si="34"/>
        <v>x</v>
      </c>
      <c r="M25" s="129" t="str">
        <f t="shared" si="21"/>
        <v xml:space="preserve"> </v>
      </c>
      <c r="N25" s="129" t="str">
        <f t="shared" si="22"/>
        <v xml:space="preserve"> </v>
      </c>
      <c r="O25" s="121" t="str">
        <f t="shared" si="35"/>
        <v xml:space="preserve"> </v>
      </c>
      <c r="P25" s="121" t="str">
        <f t="shared" si="36"/>
        <v xml:space="preserve"> </v>
      </c>
      <c r="Q25" s="121" t="str">
        <f>IF(A25="Einsatzdienst_Dispositionstätigkeit","A",IF(A25="Einsatzdienst_rettungsdienst","A",IF(A25="telefon_vermittlung","A",IF(A25="büroarbeit","A",IF(A25="werkstatt_atemschutz","A"," ")))))</f>
        <v xml:space="preserve"> </v>
      </c>
      <c r="R25" s="121" t="str">
        <f t="shared" si="38"/>
        <v xml:space="preserve"> </v>
      </c>
      <c r="S25" s="121" t="str">
        <f t="shared" si="39"/>
        <v xml:space="preserve"> </v>
      </c>
      <c r="T25" s="130" t="str">
        <f t="shared" ref="T25:T34" si="40">IF(A25="fahrtätigkeit_&gt;3,5 T","E"," ")</f>
        <v xml:space="preserve"> </v>
      </c>
      <c r="U25" s="131" t="str">
        <f t="shared" si="24"/>
        <v xml:space="preserve"> </v>
      </c>
      <c r="V25" s="132" t="str">
        <f t="shared" si="25"/>
        <v xml:space="preserve"> </v>
      </c>
      <c r="W25" s="127"/>
    </row>
    <row r="26" spans="1:33" ht="32.25" customHeight="1" x14ac:dyDescent="0.25">
      <c r="A26" s="116" t="s">
        <v>69</v>
      </c>
      <c r="B26" s="129"/>
      <c r="C26" s="118" t="str">
        <f>IF(A26="Einsatzdienst","P4h/d  A2h/d",IF(A26="Einsatzdienst_atemschutz","P4h/d  A2h/d",IF(A26="Einsatzdienst_rettungsdienst","P4h/d  A2h/d",IF(A26="einsatzdienst_First Responder","P4h/d  A2h/d",IF(A26="einsatzdienst_tierversorgung","P4h/d  A2h/d",IF(A26="einsatzdienst_taucher","P4h/d  A2h/d",IF(A26="werkstatt_kfz","P4h/d  A2h/d",IF(A26="werkstatt_atemschutz","P4h/d  A2h/d",IF(A26="werkstatt_schlauch","P4h/d  A2h/d",IF(A26="werkstatt_wäscherei","P4h/d  A2h/d",IF(A26="werkstatt_desinfektion","P4h/d  A2h/d"," ")))))))))))</f>
        <v>P4h/d  A2h/d</v>
      </c>
      <c r="D26" s="117" t="str">
        <f t="shared" si="27"/>
        <v xml:space="preserve"> </v>
      </c>
      <c r="E26" s="119" t="str">
        <f>IF(A26="Einsatzdienst_atemschutz","P1A1B (A)",IF(A26="Einsatzdienst_rettungsdienst","P1A1B (A)",IF(A26="einsatzdienst_First Responder","P1A1B (A)",IF(A26="werkstatt_atemschutz","P1A1B (A)",IF(A26="werkstatt_schlauch","P1A1B (A)",IF(A26="werkstatt_schreinerei","P1A1B (A)",IF(A26="werkstatt_wäscherei","P1A1B (A)",IF(A26="werkstatt_desinfektion","P1A1B (A)"," "))))))))</f>
        <v>P1A1B (A)</v>
      </c>
      <c r="F26" s="117" t="str">
        <f t="shared" si="29"/>
        <v>P</v>
      </c>
      <c r="G26" s="120" t="str">
        <f t="shared" si="30"/>
        <v xml:space="preserve"> </v>
      </c>
      <c r="H26" s="121" t="str">
        <f t="shared" si="31"/>
        <v>(P) (A)</v>
      </c>
      <c r="I26" s="122" t="str">
        <f t="shared" si="32"/>
        <v>P</v>
      </c>
      <c r="J26" s="122" t="str">
        <f t="shared" si="33"/>
        <v>A</v>
      </c>
      <c r="K26" s="128" t="str">
        <f t="shared" si="20"/>
        <v xml:space="preserve"> </v>
      </c>
      <c r="L26" s="119" t="str">
        <f t="shared" si="34"/>
        <v>x</v>
      </c>
      <c r="M26" s="129" t="str">
        <f t="shared" si="21"/>
        <v xml:space="preserve"> </v>
      </c>
      <c r="N26" s="129" t="str">
        <f t="shared" si="22"/>
        <v xml:space="preserve"> </v>
      </c>
      <c r="O26" s="121" t="str">
        <f t="shared" si="35"/>
        <v>P</v>
      </c>
      <c r="P26" s="121" t="str">
        <f t="shared" si="36"/>
        <v>E</v>
      </c>
      <c r="Q26" s="121" t="str">
        <f t="shared" si="37"/>
        <v>A</v>
      </c>
      <c r="R26" s="121" t="str">
        <f t="shared" si="38"/>
        <v xml:space="preserve"> </v>
      </c>
      <c r="S26" s="121" t="str">
        <f t="shared" si="39"/>
        <v xml:space="preserve"> </v>
      </c>
      <c r="T26" s="130" t="str">
        <f t="shared" si="40"/>
        <v xml:space="preserve"> </v>
      </c>
      <c r="U26" s="131" t="str">
        <f t="shared" si="24"/>
        <v xml:space="preserve"> </v>
      </c>
      <c r="V26" s="132" t="str">
        <f t="shared" si="25"/>
        <v xml:space="preserve"> </v>
      </c>
      <c r="W26" s="127"/>
    </row>
    <row r="27" spans="1:33" ht="32.25" customHeight="1" x14ac:dyDescent="0.25">
      <c r="A27" s="116" t="s">
        <v>74</v>
      </c>
      <c r="B27" s="129"/>
      <c r="C27" s="118" t="str">
        <f t="shared" si="26"/>
        <v>P4h/d  A2h/d</v>
      </c>
      <c r="D27" s="117" t="str">
        <f t="shared" si="27"/>
        <v xml:space="preserve"> </v>
      </c>
      <c r="E27" s="119" t="str">
        <f t="shared" si="28"/>
        <v>P1A1B (A)</v>
      </c>
      <c r="F27" s="117" t="str">
        <f t="shared" si="29"/>
        <v>P</v>
      </c>
      <c r="G27" s="120" t="str">
        <f t="shared" si="30"/>
        <v xml:space="preserve"> </v>
      </c>
      <c r="H27" s="121" t="str">
        <f t="shared" si="31"/>
        <v>(P) (A)</v>
      </c>
      <c r="I27" s="122" t="str">
        <f t="shared" si="32"/>
        <v xml:space="preserve"> </v>
      </c>
      <c r="J27" s="122" t="str">
        <f t="shared" si="33"/>
        <v>A</v>
      </c>
      <c r="K27" s="128" t="str">
        <f t="shared" si="20"/>
        <v xml:space="preserve"> </v>
      </c>
      <c r="L27" s="119" t="str">
        <f t="shared" si="34"/>
        <v xml:space="preserve"> </v>
      </c>
      <c r="M27" s="129" t="str">
        <f t="shared" si="21"/>
        <v xml:space="preserve"> </v>
      </c>
      <c r="N27" s="129" t="str">
        <f t="shared" si="22"/>
        <v xml:space="preserve"> </v>
      </c>
      <c r="O27" s="121" t="str">
        <f t="shared" si="35"/>
        <v xml:space="preserve"> </v>
      </c>
      <c r="P27" s="121" t="str">
        <f t="shared" si="36"/>
        <v xml:space="preserve"> </v>
      </c>
      <c r="Q27" s="121" t="str">
        <f t="shared" si="37"/>
        <v xml:space="preserve"> </v>
      </c>
      <c r="R27" s="121" t="str">
        <f t="shared" si="38"/>
        <v xml:space="preserve"> </v>
      </c>
      <c r="S27" s="121" t="str">
        <f t="shared" si="39"/>
        <v xml:space="preserve"> </v>
      </c>
      <c r="T27" s="130" t="str">
        <f t="shared" si="40"/>
        <v xml:space="preserve"> </v>
      </c>
      <c r="U27" s="131" t="str">
        <f t="shared" si="24"/>
        <v xml:space="preserve"> </v>
      </c>
      <c r="V27" s="132" t="str">
        <f t="shared" si="25"/>
        <v xml:space="preserve"> </v>
      </c>
      <c r="W27" s="127"/>
    </row>
    <row r="28" spans="1:33" ht="32.25" customHeight="1" x14ac:dyDescent="0.25">
      <c r="A28" s="116" t="s">
        <v>80</v>
      </c>
      <c r="B28" s="129"/>
      <c r="C28" s="118" t="str">
        <f t="shared" si="26"/>
        <v xml:space="preserve"> </v>
      </c>
      <c r="D28" s="117" t="str">
        <f t="shared" si="27"/>
        <v>P</v>
      </c>
      <c r="E28" s="119" t="str">
        <f t="shared" si="28"/>
        <v>P1A1B (A)</v>
      </c>
      <c r="F28" s="117" t="str">
        <f t="shared" si="29"/>
        <v xml:space="preserve"> </v>
      </c>
      <c r="G28" s="120" t="str">
        <f t="shared" si="30"/>
        <v xml:space="preserve"> </v>
      </c>
      <c r="H28" s="121" t="str">
        <f t="shared" si="31"/>
        <v xml:space="preserve"> </v>
      </c>
      <c r="I28" s="122" t="str">
        <f t="shared" si="32"/>
        <v xml:space="preserve"> </v>
      </c>
      <c r="J28" s="122" t="str">
        <f t="shared" si="33"/>
        <v>A</v>
      </c>
      <c r="K28" s="128" t="str">
        <f t="shared" si="20"/>
        <v xml:space="preserve"> </v>
      </c>
      <c r="L28" s="119" t="str">
        <f t="shared" si="34"/>
        <v>x</v>
      </c>
      <c r="M28" s="129" t="str">
        <f t="shared" si="21"/>
        <v xml:space="preserve"> </v>
      </c>
      <c r="N28" s="129" t="str">
        <f t="shared" si="22"/>
        <v xml:space="preserve"> </v>
      </c>
      <c r="O28" s="121" t="str">
        <f t="shared" si="35"/>
        <v xml:space="preserve"> </v>
      </c>
      <c r="P28" s="121" t="str">
        <f t="shared" si="36"/>
        <v xml:space="preserve"> </v>
      </c>
      <c r="Q28" s="121" t="str">
        <f t="shared" si="37"/>
        <v xml:space="preserve"> </v>
      </c>
      <c r="R28" s="121" t="str">
        <f t="shared" si="38"/>
        <v xml:space="preserve"> </v>
      </c>
      <c r="S28" s="121" t="str">
        <f t="shared" si="39"/>
        <v xml:space="preserve"> </v>
      </c>
      <c r="T28" s="130" t="str">
        <f t="shared" si="40"/>
        <v xml:space="preserve"> </v>
      </c>
      <c r="U28" s="131" t="str">
        <f t="shared" si="24"/>
        <v xml:space="preserve"> </v>
      </c>
      <c r="V28" s="132" t="str">
        <f t="shared" si="25"/>
        <v xml:space="preserve"> </v>
      </c>
      <c r="W28" s="127"/>
    </row>
    <row r="29" spans="1:33" ht="32.25" customHeight="1" x14ac:dyDescent="0.25">
      <c r="A29" s="116" t="s">
        <v>83</v>
      </c>
      <c r="B29" s="133"/>
      <c r="C29" s="118" t="str">
        <f t="shared" si="26"/>
        <v xml:space="preserve"> </v>
      </c>
      <c r="D29" s="117" t="str">
        <f t="shared" si="27"/>
        <v xml:space="preserve"> </v>
      </c>
      <c r="E29" s="119" t="str">
        <f>IF(A29="Einsatzdienst_atemschutz","P1A1B (A)",IF(A29="Einsatzdienst_rettungsdienst","P1A1B (A)",IF(A29="einsatzdienst_First Responder","P1A1B (A)",IF(A29="werkstatt_atemschutz","P1A1B (A)",IF(A29="werkstatt_schlauch","P1A1B (A)",IF(A29="werkstatt_schreinerei","P1A1B (A)",IF(A29="werkstatt_wäscherei","P1A1B (A)",IF(A29="werkstatt_desinfektion","P1A1B (A)"," "))))))))</f>
        <v xml:space="preserve"> </v>
      </c>
      <c r="F29" s="117" t="str">
        <f t="shared" si="29"/>
        <v xml:space="preserve"> </v>
      </c>
      <c r="G29" s="120" t="str">
        <f t="shared" si="30"/>
        <v>P (A)</v>
      </c>
      <c r="H29" s="121" t="str">
        <f t="shared" si="31"/>
        <v xml:space="preserve"> </v>
      </c>
      <c r="I29" s="122" t="str">
        <f t="shared" si="32"/>
        <v xml:space="preserve"> </v>
      </c>
      <c r="J29" s="122" t="str">
        <f t="shared" si="33"/>
        <v xml:space="preserve"> </v>
      </c>
      <c r="K29" s="128" t="str">
        <f t="shared" si="20"/>
        <v xml:space="preserve"> </v>
      </c>
      <c r="L29" s="119" t="str">
        <f t="shared" si="34"/>
        <v>x</v>
      </c>
      <c r="M29" s="129" t="str">
        <f t="shared" si="21"/>
        <v xml:space="preserve"> </v>
      </c>
      <c r="N29" s="129" t="str">
        <f t="shared" si="22"/>
        <v xml:space="preserve"> </v>
      </c>
      <c r="O29" s="121" t="str">
        <f t="shared" si="35"/>
        <v xml:space="preserve"> </v>
      </c>
      <c r="P29" s="121" t="str">
        <f t="shared" si="36"/>
        <v xml:space="preserve"> </v>
      </c>
      <c r="Q29" s="121" t="str">
        <f t="shared" si="37"/>
        <v xml:space="preserve"> </v>
      </c>
      <c r="R29" s="121" t="str">
        <f t="shared" si="38"/>
        <v xml:space="preserve"> </v>
      </c>
      <c r="S29" s="121" t="str">
        <f t="shared" si="39"/>
        <v xml:space="preserve"> </v>
      </c>
      <c r="T29" s="130" t="str">
        <f t="shared" si="40"/>
        <v xml:space="preserve"> </v>
      </c>
      <c r="U29" s="131" t="str">
        <f t="shared" si="24"/>
        <v xml:space="preserve"> </v>
      </c>
      <c r="V29" s="132" t="str">
        <f t="shared" si="25"/>
        <v xml:space="preserve"> </v>
      </c>
      <c r="W29" s="127"/>
    </row>
    <row r="30" spans="1:33" ht="32.25" customHeight="1" x14ac:dyDescent="0.25">
      <c r="A30" s="116" t="s">
        <v>84</v>
      </c>
      <c r="B30" s="134"/>
      <c r="C30" s="118" t="str">
        <f t="shared" si="26"/>
        <v>P4h/d  A2h/d</v>
      </c>
      <c r="D30" s="117" t="str">
        <f t="shared" si="27"/>
        <v xml:space="preserve"> </v>
      </c>
      <c r="E30" s="119" t="str">
        <f t="shared" si="28"/>
        <v>P1A1B (A)</v>
      </c>
      <c r="F30" s="117" t="str">
        <f t="shared" si="29"/>
        <v>P</v>
      </c>
      <c r="G30" s="120" t="str">
        <f t="shared" si="30"/>
        <v xml:space="preserve"> </v>
      </c>
      <c r="H30" s="121" t="str">
        <f t="shared" si="31"/>
        <v>(P) (A)</v>
      </c>
      <c r="I30" s="122" t="str">
        <f t="shared" si="32"/>
        <v>P</v>
      </c>
      <c r="J30" s="122" t="str">
        <f t="shared" si="33"/>
        <v xml:space="preserve"> </v>
      </c>
      <c r="K30" s="128" t="str">
        <f t="shared" si="20"/>
        <v xml:space="preserve"> </v>
      </c>
      <c r="L30" s="119" t="str">
        <f t="shared" si="34"/>
        <v xml:space="preserve"> </v>
      </c>
      <c r="M30" s="129" t="str">
        <f t="shared" si="21"/>
        <v xml:space="preserve"> </v>
      </c>
      <c r="N30" s="129" t="str">
        <f t="shared" si="22"/>
        <v xml:space="preserve"> </v>
      </c>
      <c r="O30" s="121" t="str">
        <f t="shared" si="35"/>
        <v xml:space="preserve"> </v>
      </c>
      <c r="P30" s="121" t="str">
        <f t="shared" si="36"/>
        <v xml:space="preserve"> </v>
      </c>
      <c r="Q30" s="121" t="str">
        <f t="shared" si="37"/>
        <v xml:space="preserve"> </v>
      </c>
      <c r="R30" s="121" t="str">
        <f t="shared" si="38"/>
        <v xml:space="preserve"> </v>
      </c>
      <c r="S30" s="121" t="str">
        <f t="shared" si="39"/>
        <v xml:space="preserve"> </v>
      </c>
      <c r="T30" s="130" t="str">
        <f t="shared" si="40"/>
        <v xml:space="preserve"> </v>
      </c>
      <c r="U30" s="131" t="str">
        <f t="shared" si="24"/>
        <v xml:space="preserve"> </v>
      </c>
      <c r="V30" s="132" t="str">
        <f t="shared" si="25"/>
        <v xml:space="preserve"> </v>
      </c>
      <c r="W30" s="127"/>
    </row>
    <row r="31" spans="1:33" ht="32.25" customHeight="1" x14ac:dyDescent="0.25">
      <c r="A31" s="116" t="s">
        <v>85</v>
      </c>
      <c r="B31" s="134"/>
      <c r="C31" s="118" t="str">
        <f t="shared" si="26"/>
        <v xml:space="preserve"> </v>
      </c>
      <c r="D31" s="117" t="str">
        <f t="shared" si="27"/>
        <v xml:space="preserve"> </v>
      </c>
      <c r="E31" s="119" t="str">
        <f t="shared" si="28"/>
        <v xml:space="preserve"> </v>
      </c>
      <c r="F31" s="117" t="str">
        <f t="shared" si="29"/>
        <v xml:space="preserve"> </v>
      </c>
      <c r="G31" s="120" t="str">
        <f t="shared" si="30"/>
        <v xml:space="preserve"> </v>
      </c>
      <c r="H31" s="121" t="str">
        <f t="shared" si="31"/>
        <v xml:space="preserve"> </v>
      </c>
      <c r="I31" s="122" t="str">
        <f t="shared" si="32"/>
        <v xml:space="preserve"> </v>
      </c>
      <c r="J31" s="122" t="str">
        <f t="shared" si="33"/>
        <v xml:space="preserve"> </v>
      </c>
      <c r="K31" s="128" t="str">
        <f t="shared" si="20"/>
        <v xml:space="preserve"> </v>
      </c>
      <c r="L31" s="119" t="str">
        <f t="shared" si="34"/>
        <v xml:space="preserve"> </v>
      </c>
      <c r="M31" s="129" t="str">
        <f t="shared" si="21"/>
        <v xml:space="preserve"> </v>
      </c>
      <c r="N31" s="129" t="str">
        <f t="shared" si="22"/>
        <v xml:space="preserve"> </v>
      </c>
      <c r="O31" s="121" t="str">
        <f t="shared" si="35"/>
        <v xml:space="preserve"> </v>
      </c>
      <c r="P31" s="121" t="str">
        <f t="shared" si="36"/>
        <v xml:space="preserve"> </v>
      </c>
      <c r="Q31" s="121" t="str">
        <f>IF(A31="Einsatzdienst_Dispositionstätigkeit","A",IF(A31="Einsatzdienst_rettungsdienst","A",IF(A31="telefon_vermittlung","A",IF(A31="büroarbeit","A",IF(A31="werkstatt_atemschutz","A"," ")))))</f>
        <v xml:space="preserve"> </v>
      </c>
      <c r="R31" s="121" t="str">
        <f t="shared" si="38"/>
        <v xml:space="preserve"> </v>
      </c>
      <c r="S31" s="121" t="str">
        <f t="shared" si="39"/>
        <v xml:space="preserve"> </v>
      </c>
      <c r="T31" s="130" t="str">
        <f t="shared" si="40"/>
        <v xml:space="preserve"> </v>
      </c>
      <c r="U31" s="131" t="str">
        <f t="shared" si="24"/>
        <v xml:space="preserve"> </v>
      </c>
      <c r="V31" s="132" t="str">
        <f t="shared" si="25"/>
        <v xml:space="preserve"> </v>
      </c>
      <c r="W31" s="127"/>
    </row>
    <row r="32" spans="1:33" ht="32.25" customHeight="1" x14ac:dyDescent="0.25">
      <c r="A32" s="116" t="s">
        <v>87</v>
      </c>
      <c r="B32" s="134"/>
      <c r="C32" s="118" t="str">
        <f t="shared" si="26"/>
        <v xml:space="preserve"> </v>
      </c>
      <c r="D32" s="117" t="str">
        <f t="shared" si="27"/>
        <v xml:space="preserve"> </v>
      </c>
      <c r="E32" s="119" t="str">
        <f t="shared" si="28"/>
        <v xml:space="preserve"> </v>
      </c>
      <c r="F32" s="117" t="str">
        <f t="shared" si="29"/>
        <v xml:space="preserve"> </v>
      </c>
      <c r="G32" s="120" t="str">
        <f t="shared" si="30"/>
        <v xml:space="preserve"> </v>
      </c>
      <c r="H32" s="121" t="str">
        <f t="shared" si="31"/>
        <v xml:space="preserve"> </v>
      </c>
      <c r="I32" s="122" t="str">
        <f t="shared" si="32"/>
        <v xml:space="preserve"> </v>
      </c>
      <c r="J32" s="122" t="str">
        <f t="shared" si="33"/>
        <v xml:space="preserve"> </v>
      </c>
      <c r="K32" s="128" t="str">
        <f t="shared" si="20"/>
        <v xml:space="preserve"> </v>
      </c>
      <c r="L32" s="119" t="str">
        <f t="shared" si="34"/>
        <v xml:space="preserve"> </v>
      </c>
      <c r="M32" s="129" t="str">
        <f t="shared" si="21"/>
        <v xml:space="preserve"> </v>
      </c>
      <c r="N32" s="129" t="str">
        <f t="shared" si="22"/>
        <v xml:space="preserve"> </v>
      </c>
      <c r="O32" s="121" t="str">
        <f t="shared" si="35"/>
        <v xml:space="preserve"> </v>
      </c>
      <c r="P32" s="121" t="str">
        <f t="shared" si="36"/>
        <v xml:space="preserve"> </v>
      </c>
      <c r="Q32" s="121" t="str">
        <f t="shared" si="37"/>
        <v xml:space="preserve"> </v>
      </c>
      <c r="R32" s="121" t="str">
        <f t="shared" si="38"/>
        <v>E</v>
      </c>
      <c r="S32" s="121" t="str">
        <f t="shared" si="39"/>
        <v xml:space="preserve"> </v>
      </c>
      <c r="T32" s="130" t="str">
        <f t="shared" si="40"/>
        <v xml:space="preserve"> </v>
      </c>
      <c r="U32" s="131" t="str">
        <f t="shared" si="24"/>
        <v xml:space="preserve"> </v>
      </c>
      <c r="V32" s="132" t="str">
        <f t="shared" si="25"/>
        <v xml:space="preserve"> </v>
      </c>
      <c r="W32" s="127"/>
    </row>
    <row r="33" spans="1:23" ht="32.25" customHeight="1" x14ac:dyDescent="0.25">
      <c r="A33" s="116" t="s">
        <v>89</v>
      </c>
      <c r="B33" s="134"/>
      <c r="C33" s="118" t="str">
        <f t="shared" si="26"/>
        <v xml:space="preserve"> </v>
      </c>
      <c r="D33" s="117" t="str">
        <f t="shared" si="27"/>
        <v xml:space="preserve"> </v>
      </c>
      <c r="E33" s="119" t="str">
        <f t="shared" si="28"/>
        <v xml:space="preserve"> </v>
      </c>
      <c r="F33" s="117" t="str">
        <f t="shared" si="29"/>
        <v xml:space="preserve"> </v>
      </c>
      <c r="G33" s="120" t="str">
        <f t="shared" si="30"/>
        <v xml:space="preserve"> </v>
      </c>
      <c r="H33" s="121" t="str">
        <f t="shared" si="31"/>
        <v xml:space="preserve"> </v>
      </c>
      <c r="I33" s="122" t="str">
        <f t="shared" si="32"/>
        <v xml:space="preserve"> </v>
      </c>
      <c r="J33" s="122" t="str">
        <f t="shared" si="33"/>
        <v xml:space="preserve"> </v>
      </c>
      <c r="K33" s="128" t="str">
        <f t="shared" si="20"/>
        <v xml:space="preserve"> </v>
      </c>
      <c r="L33" s="119" t="str">
        <f t="shared" si="34"/>
        <v>x</v>
      </c>
      <c r="M33" s="129" t="str">
        <f t="shared" si="21"/>
        <v xml:space="preserve"> </v>
      </c>
      <c r="N33" s="129" t="str">
        <f t="shared" si="22"/>
        <v xml:space="preserve"> </v>
      </c>
      <c r="O33" s="121" t="str">
        <f t="shared" si="35"/>
        <v xml:space="preserve"> </v>
      </c>
      <c r="P33" s="121" t="str">
        <f t="shared" si="36"/>
        <v xml:space="preserve"> </v>
      </c>
      <c r="Q33" s="121" t="str">
        <f t="shared" si="37"/>
        <v xml:space="preserve"> </v>
      </c>
      <c r="R33" s="121" t="str">
        <f t="shared" si="38"/>
        <v xml:space="preserve"> </v>
      </c>
      <c r="S33" s="121" t="str">
        <f t="shared" si="39"/>
        <v xml:space="preserve"> </v>
      </c>
      <c r="T33" s="130" t="str">
        <f t="shared" si="40"/>
        <v xml:space="preserve"> </v>
      </c>
      <c r="U33" s="131" t="str">
        <f t="shared" si="24"/>
        <v xml:space="preserve"> </v>
      </c>
      <c r="V33" s="132" t="str">
        <f t="shared" si="25"/>
        <v xml:space="preserve"> </v>
      </c>
      <c r="W33" s="127"/>
    </row>
    <row r="34" spans="1:23" ht="32.25" customHeight="1" x14ac:dyDescent="0.25">
      <c r="A34" s="116" t="s">
        <v>91</v>
      </c>
      <c r="B34" s="134"/>
      <c r="C34" s="118" t="str">
        <f t="shared" si="26"/>
        <v xml:space="preserve"> </v>
      </c>
      <c r="D34" s="117" t="str">
        <f t="shared" si="27"/>
        <v xml:space="preserve"> </v>
      </c>
      <c r="E34" s="119" t="str">
        <f t="shared" si="28"/>
        <v xml:space="preserve"> </v>
      </c>
      <c r="F34" s="117" t="str">
        <f t="shared" si="29"/>
        <v xml:space="preserve"> </v>
      </c>
      <c r="G34" s="120" t="str">
        <f t="shared" si="30"/>
        <v xml:space="preserve"> </v>
      </c>
      <c r="H34" s="121" t="str">
        <f t="shared" si="31"/>
        <v xml:space="preserve"> </v>
      </c>
      <c r="I34" s="122" t="str">
        <f t="shared" si="32"/>
        <v xml:space="preserve"> </v>
      </c>
      <c r="J34" s="122" t="str">
        <f t="shared" si="33"/>
        <v>A</v>
      </c>
      <c r="K34" s="128" t="str">
        <f t="shared" si="20"/>
        <v xml:space="preserve"> </v>
      </c>
      <c r="L34" s="119" t="str">
        <f t="shared" si="34"/>
        <v xml:space="preserve"> </v>
      </c>
      <c r="M34" s="129" t="str">
        <f t="shared" si="21"/>
        <v xml:space="preserve"> </v>
      </c>
      <c r="N34" s="129" t="str">
        <f t="shared" si="22"/>
        <v xml:space="preserve"> </v>
      </c>
      <c r="O34" s="121" t="str">
        <f t="shared" si="35"/>
        <v xml:space="preserve"> </v>
      </c>
      <c r="P34" s="121" t="str">
        <f t="shared" si="36"/>
        <v xml:space="preserve"> </v>
      </c>
      <c r="Q34" s="121" t="str">
        <f t="shared" si="37"/>
        <v xml:space="preserve"> </v>
      </c>
      <c r="R34" s="121" t="str">
        <f t="shared" si="38"/>
        <v xml:space="preserve"> </v>
      </c>
      <c r="S34" s="121" t="str">
        <f t="shared" si="39"/>
        <v>E</v>
      </c>
      <c r="T34" s="130" t="str">
        <f t="shared" si="40"/>
        <v xml:space="preserve"> </v>
      </c>
      <c r="U34" s="131" t="str">
        <f t="shared" si="24"/>
        <v xml:space="preserve"> </v>
      </c>
      <c r="V34" s="132" t="str">
        <f t="shared" si="25"/>
        <v xml:space="preserve"> </v>
      </c>
      <c r="W34" s="127"/>
    </row>
    <row r="35" spans="1:23" ht="32.25" customHeight="1" x14ac:dyDescent="0.25">
      <c r="A35" s="116" t="s">
        <v>93</v>
      </c>
      <c r="B35" s="135"/>
      <c r="C35" s="118" t="str">
        <f t="shared" si="26"/>
        <v>P4h/d  A2h/d</v>
      </c>
      <c r="D35" s="117" t="str">
        <f t="shared" si="27"/>
        <v xml:space="preserve"> </v>
      </c>
      <c r="E35" s="119" t="str">
        <f t="shared" si="28"/>
        <v>P1A1B (A)</v>
      </c>
      <c r="F35" s="117" t="str">
        <f t="shared" si="29"/>
        <v xml:space="preserve"> </v>
      </c>
      <c r="G35" s="135" t="str">
        <f t="shared" si="30"/>
        <v xml:space="preserve"> </v>
      </c>
      <c r="H35" s="136" t="str">
        <f t="shared" si="31"/>
        <v>(P) (A)</v>
      </c>
      <c r="I35" s="137" t="str">
        <f t="shared" si="32"/>
        <v>P</v>
      </c>
      <c r="J35" s="137" t="str">
        <f t="shared" si="33"/>
        <v xml:space="preserve"> </v>
      </c>
      <c r="K35" s="138" t="str">
        <f>IF(A35="einsatzdienst_atemschutz","P"," ")</f>
        <v xml:space="preserve"> </v>
      </c>
      <c r="L35" s="119" t="str">
        <f t="shared" si="34"/>
        <v xml:space="preserve"> </v>
      </c>
      <c r="M35" s="135" t="str">
        <f>IF(A35="einsatzdienst_taucher","P"," ")</f>
        <v xml:space="preserve"> </v>
      </c>
      <c r="N35" s="135" t="str">
        <f>IF(A35="einsatzdienst_taucher","E"," ")</f>
        <v xml:space="preserve"> </v>
      </c>
      <c r="O35" s="136" t="str">
        <f t="shared" si="35"/>
        <v>P</v>
      </c>
      <c r="P35" s="136" t="str">
        <f t="shared" si="36"/>
        <v>E</v>
      </c>
      <c r="Q35" s="136" t="str">
        <f t="shared" si="37"/>
        <v xml:space="preserve"> </v>
      </c>
      <c r="R35" s="136" t="str">
        <f t="shared" si="38"/>
        <v xml:space="preserve"> </v>
      </c>
      <c r="S35" s="136" t="str">
        <f t="shared" si="39"/>
        <v xml:space="preserve"> </v>
      </c>
      <c r="T35" s="136" t="str">
        <f>IF(A35="fahrtätigkeit_&gt;3,5 T","E"," ")</f>
        <v xml:space="preserve"> </v>
      </c>
      <c r="U35" s="124" t="str">
        <f>IF(A35="fahrtätigkeit_boot","E"," ")</f>
        <v xml:space="preserve"> </v>
      </c>
      <c r="V35" s="139" t="str">
        <f>IF(A35="fahrtätigkeit_boot","E"," ")</f>
        <v xml:space="preserve"> </v>
      </c>
      <c r="W35" s="117"/>
    </row>
    <row r="36" spans="1:23" ht="15.75" thickBot="1" x14ac:dyDescent="0.3">
      <c r="V36" s="8"/>
      <c r="W36" s="8"/>
    </row>
    <row r="37" spans="1:23" ht="14.25" customHeight="1" x14ac:dyDescent="0.25">
      <c r="L37" s="149" t="s">
        <v>111</v>
      </c>
      <c r="M37" s="150"/>
      <c r="N37" s="150"/>
      <c r="O37" s="150"/>
      <c r="P37" s="150"/>
      <c r="Q37" s="150"/>
      <c r="R37" s="150"/>
      <c r="S37" s="150"/>
      <c r="T37" s="150"/>
      <c r="U37" s="150"/>
      <c r="V37" s="150"/>
      <c r="W37" s="151"/>
    </row>
    <row r="38" spans="1:23" ht="14.25" customHeight="1" x14ac:dyDescent="0.25">
      <c r="L38" s="152"/>
      <c r="M38" s="153"/>
      <c r="N38" s="153"/>
      <c r="O38" s="153"/>
      <c r="P38" s="153"/>
      <c r="Q38" s="153"/>
      <c r="R38" s="153"/>
      <c r="S38" s="153"/>
      <c r="T38" s="153"/>
      <c r="U38" s="153"/>
      <c r="V38" s="153"/>
      <c r="W38" s="154"/>
    </row>
    <row r="39" spans="1:23" x14ac:dyDescent="0.25">
      <c r="L39" s="152"/>
      <c r="M39" s="153"/>
      <c r="N39" s="153"/>
      <c r="O39" s="153"/>
      <c r="P39" s="153"/>
      <c r="Q39" s="153"/>
      <c r="R39" s="153"/>
      <c r="S39" s="153"/>
      <c r="T39" s="153"/>
      <c r="U39" s="153"/>
      <c r="V39" s="153"/>
      <c r="W39" s="154"/>
    </row>
    <row r="40" spans="1:23" x14ac:dyDescent="0.25">
      <c r="L40" s="152"/>
      <c r="M40" s="153"/>
      <c r="N40" s="153"/>
      <c r="O40" s="153"/>
      <c r="P40" s="153"/>
      <c r="Q40" s="153"/>
      <c r="R40" s="153"/>
      <c r="S40" s="153"/>
      <c r="T40" s="153"/>
      <c r="U40" s="153"/>
      <c r="V40" s="153"/>
      <c r="W40" s="154"/>
    </row>
    <row r="41" spans="1:23" x14ac:dyDescent="0.25">
      <c r="L41" s="152"/>
      <c r="M41" s="153"/>
      <c r="N41" s="153"/>
      <c r="O41" s="153"/>
      <c r="P41" s="153"/>
      <c r="Q41" s="153"/>
      <c r="R41" s="153"/>
      <c r="S41" s="153"/>
      <c r="T41" s="153"/>
      <c r="U41" s="153"/>
      <c r="V41" s="153"/>
      <c r="W41" s="154"/>
    </row>
    <row r="42" spans="1:23" ht="15.75" thickBot="1" x14ac:dyDescent="0.3">
      <c r="L42" s="155"/>
      <c r="M42" s="156"/>
      <c r="N42" s="156"/>
      <c r="O42" s="156"/>
      <c r="P42" s="156"/>
      <c r="Q42" s="156"/>
      <c r="R42" s="156"/>
      <c r="S42" s="156"/>
      <c r="T42" s="156"/>
      <c r="U42" s="156"/>
      <c r="V42" s="156"/>
      <c r="W42" s="157"/>
    </row>
    <row r="43" spans="1:23" x14ac:dyDescent="0.25">
      <c r="E43" s="91"/>
      <c r="F43" s="92"/>
      <c r="G43" s="92"/>
      <c r="H43" s="92"/>
    </row>
    <row r="44" spans="1:23" x14ac:dyDescent="0.25">
      <c r="E44" s="92"/>
      <c r="F44" s="92"/>
      <c r="G44" s="92"/>
      <c r="H44" s="92"/>
    </row>
    <row r="45" spans="1:23" x14ac:dyDescent="0.25">
      <c r="E45" s="92"/>
      <c r="F45" s="92"/>
      <c r="G45" s="92"/>
      <c r="H45" s="92"/>
    </row>
    <row r="46" spans="1:23" x14ac:dyDescent="0.25">
      <c r="E46" s="92"/>
      <c r="F46" s="92"/>
      <c r="G46" s="92"/>
      <c r="H46" s="92"/>
    </row>
    <row r="47" spans="1:23" x14ac:dyDescent="0.25">
      <c r="E47" s="92"/>
      <c r="F47" s="92"/>
      <c r="G47" s="92"/>
      <c r="H47" s="92"/>
    </row>
  </sheetData>
  <mergeCells count="4">
    <mergeCell ref="A2:G2"/>
    <mergeCell ref="H2:W2"/>
    <mergeCell ref="A1:W1"/>
    <mergeCell ref="L37:W42"/>
  </mergeCells>
  <printOptions horizontalCentered="1" verticalCentered="1"/>
  <pageMargins left="0.25" right="0.25" top="0.75" bottom="0.75" header="0.3" footer="0.3"/>
  <pageSetup paperSize="9" scale="63" fitToHeight="0" orientation="portrait" r:id="rId1"/>
  <ignoredErrors>
    <ignoredError sqref="E4 J4 L4 N4 Q4"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'Daten Dropdown'!$B$11:$B$40</xm:f>
          </x14:formula1>
          <xm:sqref>A7:A35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794"/>
  <sheetViews>
    <sheetView topLeftCell="A7" workbookViewId="0">
      <selection activeCell="G22" sqref="G22"/>
    </sheetView>
  </sheetViews>
  <sheetFormatPr baseColWidth="10" defaultColWidth="11.42578125" defaultRowHeight="15" x14ac:dyDescent="0.25"/>
  <cols>
    <col min="2" max="2" width="38.42578125" customWidth="1"/>
    <col min="3" max="4" width="9.140625"/>
    <col min="5" max="5" width="14.140625" customWidth="1"/>
    <col min="6" max="7" width="9.140625"/>
    <col min="8" max="8" width="24.85546875" customWidth="1"/>
    <col min="9" max="9" width="27.5703125" customWidth="1"/>
    <col min="10" max="10" width="19.7109375" customWidth="1"/>
  </cols>
  <sheetData>
    <row r="1" spans="1:40"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4" t="s">
        <v>8</v>
      </c>
      <c r="AD1" s="1"/>
      <c r="AE1" s="1"/>
      <c r="AF1" s="1"/>
      <c r="AG1" s="1"/>
      <c r="AH1" s="1"/>
      <c r="AI1" s="1"/>
      <c r="AJ1" s="1"/>
      <c r="AK1" s="1"/>
      <c r="AL1" s="1"/>
      <c r="AM1" s="1"/>
      <c r="AN1" s="1"/>
    </row>
    <row r="2" spans="1:40"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4" t="s">
        <v>23</v>
      </c>
      <c r="AD2" s="1"/>
      <c r="AE2" s="1"/>
      <c r="AF2" s="1"/>
      <c r="AG2" s="1"/>
      <c r="AH2" s="1"/>
      <c r="AI2" s="1"/>
      <c r="AJ2" s="1"/>
      <c r="AK2" s="1"/>
      <c r="AL2" s="1"/>
      <c r="AM2" s="1"/>
      <c r="AN2" s="1"/>
    </row>
    <row r="3" spans="1:40"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4" t="s">
        <v>26</v>
      </c>
      <c r="AD3" s="1"/>
      <c r="AE3" s="1"/>
      <c r="AF3" s="1"/>
      <c r="AG3" s="1"/>
      <c r="AH3" s="1"/>
      <c r="AI3" s="1"/>
      <c r="AJ3" s="1"/>
      <c r="AK3" s="1"/>
      <c r="AL3" s="1"/>
      <c r="AM3" s="1"/>
      <c r="AN3" s="1"/>
    </row>
    <row r="4" spans="1:40"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4" t="s">
        <v>33</v>
      </c>
      <c r="AD4" s="1"/>
      <c r="AE4" s="1"/>
      <c r="AF4" s="1"/>
      <c r="AG4" s="1"/>
      <c r="AH4" s="1"/>
      <c r="AI4" s="1"/>
      <c r="AJ4" s="1"/>
      <c r="AK4" s="1"/>
      <c r="AL4" s="1"/>
      <c r="AM4" s="1"/>
      <c r="AN4" s="1"/>
    </row>
    <row r="5" spans="1:40"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4" t="s">
        <v>38</v>
      </c>
      <c r="AD5" s="1"/>
      <c r="AE5" s="1"/>
      <c r="AF5" s="1"/>
      <c r="AG5" s="1"/>
      <c r="AH5" s="1"/>
      <c r="AI5" s="1"/>
      <c r="AJ5" s="1"/>
      <c r="AK5" s="1"/>
      <c r="AL5" s="1"/>
      <c r="AM5" s="1"/>
      <c r="AN5" s="1"/>
    </row>
    <row r="6" spans="1:40"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4" t="s">
        <v>43</v>
      </c>
      <c r="AD6" s="1"/>
      <c r="AE6" s="1"/>
      <c r="AF6" s="1"/>
      <c r="AG6" s="1"/>
      <c r="AH6" s="1"/>
      <c r="AI6" s="1"/>
      <c r="AJ6" s="1"/>
      <c r="AK6" s="1"/>
      <c r="AL6" s="1"/>
      <c r="AM6" s="1"/>
      <c r="AN6" s="1"/>
    </row>
    <row r="7" spans="1:40"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4" t="s">
        <v>44</v>
      </c>
      <c r="AD7" s="1"/>
      <c r="AE7" s="1"/>
      <c r="AF7" s="1"/>
      <c r="AG7" s="1"/>
      <c r="AH7" s="1"/>
      <c r="AI7" s="1"/>
      <c r="AJ7" s="1"/>
      <c r="AK7" s="1"/>
      <c r="AL7" s="1"/>
      <c r="AM7" s="1"/>
      <c r="AN7" s="1"/>
    </row>
    <row r="8" spans="1:40"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4" t="s">
        <v>45</v>
      </c>
      <c r="AD8" s="1"/>
      <c r="AE8" s="1"/>
      <c r="AF8" s="1"/>
      <c r="AG8" s="1"/>
      <c r="AH8" s="1"/>
      <c r="AI8" s="1"/>
      <c r="AJ8" s="1"/>
      <c r="AK8" s="1"/>
      <c r="AL8" s="1"/>
      <c r="AM8" s="1"/>
      <c r="AN8" s="1"/>
    </row>
    <row r="9" spans="1:40"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4" t="s">
        <v>48</v>
      </c>
      <c r="AD9" s="1"/>
      <c r="AE9" s="1"/>
      <c r="AF9" s="1"/>
      <c r="AG9" s="1"/>
      <c r="AH9" s="1"/>
      <c r="AI9" s="1"/>
      <c r="AJ9" s="1"/>
      <c r="AK9" s="1"/>
      <c r="AL9" s="1"/>
      <c r="AM9" s="1"/>
      <c r="AN9" s="1"/>
    </row>
    <row r="10" spans="1:40" x14ac:dyDescent="0.25">
      <c r="A10" s="1"/>
      <c r="B10" s="2" t="s">
        <v>112</v>
      </c>
      <c r="C10" s="1"/>
      <c r="D10" s="1"/>
      <c r="E10" s="1"/>
      <c r="F10" s="1"/>
      <c r="G10" s="1"/>
      <c r="H10" s="1"/>
      <c r="I10" s="1"/>
      <c r="J10" s="1"/>
      <c r="K10" s="1"/>
      <c r="L10" s="1"/>
      <c r="M10" s="1"/>
      <c r="N10" s="1"/>
      <c r="O10" s="1"/>
      <c r="P10" s="1"/>
      <c r="Q10" s="1"/>
      <c r="R10" s="1"/>
      <c r="S10" s="1"/>
      <c r="T10" s="1"/>
      <c r="U10" s="1"/>
      <c r="V10" s="1"/>
      <c r="W10" s="1"/>
      <c r="X10" s="1"/>
      <c r="Y10" s="1"/>
      <c r="Z10" s="1"/>
      <c r="AA10" s="1"/>
      <c r="AB10" s="1"/>
      <c r="AC10" s="5" t="s">
        <v>55</v>
      </c>
      <c r="AD10" s="1"/>
      <c r="AE10" s="1"/>
      <c r="AF10" s="1"/>
      <c r="AG10" s="1"/>
      <c r="AH10" s="1"/>
      <c r="AI10" s="1"/>
      <c r="AJ10" s="1"/>
      <c r="AK10" s="1"/>
      <c r="AL10" s="1"/>
      <c r="AM10" s="1"/>
      <c r="AN10" s="1"/>
    </row>
    <row r="11" spans="1:40" x14ac:dyDescent="0.25">
      <c r="A11" s="1"/>
      <c r="B11" s="6" t="s">
        <v>8</v>
      </c>
      <c r="C11" s="1"/>
      <c r="D11" s="1"/>
      <c r="E11" s="1"/>
      <c r="F11" s="1"/>
      <c r="G11" s="1"/>
      <c r="H11" s="1"/>
      <c r="I11" s="1"/>
      <c r="J11" s="1"/>
      <c r="K11" s="1"/>
      <c r="L11" s="1"/>
      <c r="M11" s="1"/>
      <c r="N11" s="1"/>
      <c r="O11" s="1"/>
      <c r="P11" s="1"/>
      <c r="Q11" s="1"/>
      <c r="R11" s="1"/>
      <c r="S11" s="1"/>
      <c r="T11" s="1"/>
      <c r="U11" s="1"/>
      <c r="V11" s="1"/>
      <c r="W11" s="1"/>
      <c r="X11" s="1"/>
      <c r="Y11" s="1"/>
      <c r="Z11" s="1"/>
      <c r="AA11" s="1"/>
      <c r="AB11" s="1"/>
      <c r="AC11" s="4" t="s">
        <v>56</v>
      </c>
      <c r="AD11" s="1"/>
      <c r="AE11" s="1"/>
      <c r="AF11" s="1"/>
      <c r="AG11" s="1"/>
      <c r="AH11" s="1"/>
      <c r="AI11" s="1"/>
      <c r="AJ11" s="1"/>
      <c r="AK11" s="1"/>
      <c r="AL11" s="1"/>
      <c r="AM11" s="1"/>
      <c r="AN11" s="1"/>
    </row>
    <row r="12" spans="1:40" x14ac:dyDescent="0.25">
      <c r="A12" s="1"/>
      <c r="B12" s="6" t="s">
        <v>23</v>
      </c>
      <c r="C12" s="1"/>
      <c r="D12" s="1"/>
      <c r="E12" s="1"/>
      <c r="F12" s="1"/>
      <c r="G12" s="1"/>
      <c r="H12" s="1"/>
      <c r="I12" s="1"/>
      <c r="J12" s="1"/>
      <c r="K12" s="1"/>
      <c r="L12" s="1"/>
      <c r="M12" s="1"/>
      <c r="N12" s="1"/>
      <c r="O12" s="1"/>
      <c r="P12" s="1"/>
      <c r="Q12" s="1"/>
      <c r="R12" s="1"/>
      <c r="S12" s="1"/>
      <c r="T12" s="1"/>
      <c r="U12" s="1"/>
      <c r="V12" s="1"/>
      <c r="W12" s="1"/>
      <c r="X12" s="1"/>
      <c r="Y12" s="1"/>
      <c r="Z12" s="1"/>
      <c r="AA12" s="1"/>
      <c r="AB12" s="1"/>
      <c r="AC12" s="4" t="s">
        <v>58</v>
      </c>
      <c r="AD12" s="1"/>
      <c r="AE12" s="1"/>
      <c r="AF12" s="1"/>
      <c r="AG12" s="1"/>
      <c r="AH12" s="1"/>
      <c r="AI12" s="1"/>
      <c r="AJ12" s="1"/>
      <c r="AK12" s="1"/>
      <c r="AL12" s="1"/>
      <c r="AM12" s="1"/>
      <c r="AN12" s="1"/>
    </row>
    <row r="13" spans="1:40" x14ac:dyDescent="0.25">
      <c r="A13" s="1"/>
      <c r="B13" s="6" t="s">
        <v>26</v>
      </c>
      <c r="C13" s="1"/>
      <c r="D13" s="1"/>
      <c r="E13" s="1"/>
      <c r="F13" s="1"/>
      <c r="G13" s="1"/>
      <c r="H13" s="1"/>
      <c r="I13" s="1"/>
      <c r="J13" s="1"/>
      <c r="K13" s="1"/>
      <c r="L13" s="1"/>
      <c r="M13" s="1"/>
      <c r="N13" s="1"/>
      <c r="O13" s="1"/>
      <c r="P13" s="1"/>
      <c r="Q13" s="1"/>
      <c r="R13" s="1"/>
      <c r="S13" s="1"/>
      <c r="T13" s="1"/>
      <c r="U13" s="1"/>
      <c r="V13" s="1"/>
      <c r="W13" s="1"/>
      <c r="X13" s="1"/>
      <c r="Y13" s="1"/>
      <c r="Z13" s="1"/>
      <c r="AA13" s="1"/>
      <c r="AB13" s="1"/>
      <c r="AC13" s="4" t="s">
        <v>60</v>
      </c>
      <c r="AD13" s="1"/>
      <c r="AE13" s="1"/>
      <c r="AF13" s="1"/>
      <c r="AG13" s="1"/>
      <c r="AH13" s="1"/>
      <c r="AI13" s="1"/>
      <c r="AJ13" s="1"/>
      <c r="AK13" s="1"/>
      <c r="AL13" s="1"/>
      <c r="AM13" s="1"/>
      <c r="AN13" s="1"/>
    </row>
    <row r="14" spans="1:40" x14ac:dyDescent="0.25">
      <c r="A14" s="1"/>
      <c r="B14" s="6" t="s">
        <v>33</v>
      </c>
      <c r="C14" s="1"/>
      <c r="D14" s="1"/>
      <c r="E14" s="1"/>
      <c r="F14" s="1"/>
      <c r="G14" s="1"/>
      <c r="H14" s="1"/>
      <c r="I14" s="1"/>
      <c r="J14" s="1"/>
      <c r="K14" s="1"/>
      <c r="L14" s="1"/>
      <c r="M14" s="1"/>
      <c r="N14" s="1"/>
      <c r="O14" s="1"/>
      <c r="P14" s="1"/>
      <c r="Q14" s="1"/>
      <c r="R14" s="1"/>
      <c r="S14" s="1"/>
      <c r="T14" s="1"/>
      <c r="U14" s="1"/>
      <c r="V14" s="1"/>
      <c r="W14" s="1"/>
      <c r="X14" s="1"/>
      <c r="Y14" s="1"/>
      <c r="Z14" s="1"/>
      <c r="AA14" s="1"/>
      <c r="AB14" s="1"/>
      <c r="AC14" s="4" t="s">
        <v>63</v>
      </c>
      <c r="AD14" s="1"/>
      <c r="AE14" s="1"/>
      <c r="AF14" s="1"/>
      <c r="AG14" s="1"/>
      <c r="AH14" s="1"/>
      <c r="AI14" s="1"/>
      <c r="AJ14" s="1"/>
      <c r="AK14" s="1"/>
      <c r="AL14" s="1"/>
      <c r="AM14" s="1"/>
      <c r="AN14" s="1"/>
    </row>
    <row r="15" spans="1:40" x14ac:dyDescent="0.25">
      <c r="A15" s="1"/>
      <c r="B15" s="6" t="s">
        <v>38</v>
      </c>
      <c r="C15" s="1"/>
      <c r="D15" s="1"/>
      <c r="E15" s="1"/>
      <c r="F15" s="1"/>
      <c r="G15" s="1"/>
      <c r="H15" s="1"/>
      <c r="I15" s="1"/>
      <c r="J15" s="1"/>
      <c r="K15" s="1"/>
      <c r="L15" s="1"/>
      <c r="M15" s="1"/>
      <c r="N15" s="1"/>
      <c r="O15" s="1"/>
      <c r="P15" s="1"/>
      <c r="Q15" s="1"/>
      <c r="R15" s="1"/>
      <c r="S15" s="1"/>
      <c r="T15" s="1"/>
      <c r="U15" s="1"/>
      <c r="V15" s="1"/>
      <c r="W15" s="1"/>
      <c r="X15" s="1"/>
      <c r="Y15" s="1"/>
      <c r="Z15" s="1"/>
      <c r="AA15" s="1"/>
      <c r="AB15" s="1"/>
      <c r="AC15" s="4" t="s">
        <v>67</v>
      </c>
      <c r="AD15" s="1"/>
      <c r="AE15" s="1"/>
      <c r="AF15" s="1"/>
      <c r="AG15" s="1"/>
      <c r="AH15" s="1"/>
      <c r="AI15" s="1"/>
      <c r="AJ15" s="1"/>
      <c r="AK15" s="1"/>
      <c r="AL15" s="1"/>
      <c r="AM15" s="1"/>
      <c r="AN15" s="1"/>
    </row>
    <row r="16" spans="1:40" x14ac:dyDescent="0.25">
      <c r="A16" s="1"/>
      <c r="B16" s="6" t="s">
        <v>43</v>
      </c>
      <c r="C16" s="1"/>
      <c r="D16" s="1"/>
      <c r="E16" s="1"/>
      <c r="F16" s="1"/>
      <c r="G16" s="1"/>
      <c r="H16" s="1"/>
      <c r="I16" s="1"/>
      <c r="J16" s="1"/>
      <c r="K16" s="1"/>
      <c r="L16" s="1"/>
      <c r="M16" s="1"/>
      <c r="N16" s="1"/>
      <c r="O16" s="1"/>
      <c r="P16" s="1"/>
      <c r="Q16" s="1"/>
      <c r="R16" s="1"/>
      <c r="S16" s="1"/>
      <c r="T16" s="1"/>
      <c r="U16" s="1"/>
      <c r="V16" s="1"/>
      <c r="W16" s="1"/>
      <c r="X16" s="1"/>
      <c r="Y16" s="1"/>
      <c r="Z16" s="1"/>
      <c r="AA16" s="1"/>
      <c r="AB16" s="1"/>
      <c r="AC16" s="4" t="s">
        <v>69</v>
      </c>
      <c r="AD16" s="1"/>
      <c r="AE16" s="1"/>
      <c r="AF16" s="1"/>
      <c r="AG16" s="1"/>
      <c r="AH16" s="1"/>
      <c r="AI16" s="1"/>
      <c r="AJ16" s="1"/>
      <c r="AK16" s="1"/>
      <c r="AL16" s="1"/>
      <c r="AM16" s="1"/>
      <c r="AN16" s="1"/>
    </row>
    <row r="17" spans="1:40" x14ac:dyDescent="0.25">
      <c r="A17" s="1"/>
      <c r="B17" s="6" t="s">
        <v>44</v>
      </c>
      <c r="C17" s="1"/>
      <c r="D17" s="1"/>
      <c r="E17" s="1"/>
      <c r="F17" s="1"/>
      <c r="G17" s="1"/>
      <c r="H17" s="1"/>
      <c r="I17" s="1"/>
      <c r="J17" s="1"/>
      <c r="K17" s="1"/>
      <c r="L17" s="1"/>
      <c r="M17" s="1"/>
      <c r="N17" s="1"/>
      <c r="O17" s="1"/>
      <c r="P17" s="1"/>
      <c r="Q17" s="1"/>
      <c r="R17" s="1"/>
      <c r="S17" s="1"/>
      <c r="T17" s="1"/>
      <c r="U17" s="1"/>
      <c r="V17" s="1"/>
      <c r="W17" s="1"/>
      <c r="X17" s="1"/>
      <c r="Y17" s="1"/>
      <c r="Z17" s="1"/>
      <c r="AA17" s="1"/>
      <c r="AB17" s="1"/>
      <c r="AC17" s="4" t="s">
        <v>74</v>
      </c>
      <c r="AD17" s="1"/>
      <c r="AE17" s="1"/>
      <c r="AF17" s="1"/>
      <c r="AG17" s="1"/>
      <c r="AH17" s="1"/>
      <c r="AI17" s="1"/>
      <c r="AJ17" s="1"/>
      <c r="AK17" s="1"/>
      <c r="AL17" s="1"/>
      <c r="AM17" s="1"/>
      <c r="AN17" s="1"/>
    </row>
    <row r="18" spans="1:40" x14ac:dyDescent="0.25">
      <c r="A18" s="1"/>
      <c r="B18" s="6" t="s">
        <v>45</v>
      </c>
      <c r="C18" s="1"/>
      <c r="D18" s="1"/>
      <c r="E18" s="1"/>
      <c r="F18" s="1"/>
      <c r="G18" s="1"/>
      <c r="H18" s="1"/>
      <c r="I18" s="1"/>
      <c r="J18" s="1"/>
      <c r="K18" s="1"/>
      <c r="L18" s="1"/>
      <c r="M18" s="1"/>
      <c r="N18" s="1"/>
      <c r="O18" s="1"/>
      <c r="P18" s="1"/>
      <c r="Q18" s="1"/>
      <c r="R18" s="1"/>
      <c r="S18" s="1"/>
      <c r="T18" s="1"/>
      <c r="U18" s="1"/>
      <c r="V18" s="1"/>
      <c r="W18" s="1"/>
      <c r="X18" s="1"/>
      <c r="Y18" s="1"/>
      <c r="Z18" s="1"/>
      <c r="AA18" s="1"/>
      <c r="AB18" s="1"/>
      <c r="AC18" s="4" t="s">
        <v>80</v>
      </c>
      <c r="AD18" s="1"/>
      <c r="AE18" s="1"/>
      <c r="AF18" s="1"/>
      <c r="AG18" s="1"/>
      <c r="AH18" s="1"/>
      <c r="AI18" s="1"/>
      <c r="AJ18" s="1"/>
      <c r="AK18" s="1"/>
      <c r="AL18" s="1"/>
      <c r="AM18" s="1"/>
      <c r="AN18" s="1"/>
    </row>
    <row r="19" spans="1:40" x14ac:dyDescent="0.25">
      <c r="A19" s="1"/>
      <c r="B19" s="6" t="s">
        <v>48</v>
      </c>
      <c r="C19" s="1"/>
      <c r="D19" s="1"/>
      <c r="E19" s="1"/>
      <c r="F19" s="1"/>
      <c r="G19" s="1"/>
      <c r="H19" s="1"/>
      <c r="I19" s="1"/>
      <c r="J19" s="1"/>
      <c r="K19" s="1"/>
      <c r="L19" s="1"/>
      <c r="M19" s="1"/>
      <c r="N19" s="1"/>
      <c r="O19" s="1"/>
      <c r="P19" s="1"/>
      <c r="Q19" s="1"/>
      <c r="R19" s="1"/>
      <c r="S19" s="1"/>
      <c r="T19" s="1"/>
      <c r="U19" s="1"/>
      <c r="V19" s="1"/>
      <c r="W19" s="1"/>
      <c r="X19" s="1"/>
      <c r="Y19" s="1"/>
      <c r="Z19" s="1"/>
      <c r="AA19" s="1"/>
      <c r="AB19" s="1"/>
      <c r="AC19" s="4" t="s">
        <v>83</v>
      </c>
      <c r="AD19" s="1"/>
      <c r="AE19" s="1"/>
      <c r="AF19" s="1"/>
      <c r="AG19" s="1"/>
      <c r="AH19" s="1"/>
      <c r="AI19" s="1"/>
      <c r="AJ19" s="1"/>
      <c r="AK19" s="1"/>
      <c r="AL19" s="1"/>
      <c r="AM19" s="1"/>
      <c r="AN19" s="1"/>
    </row>
    <row r="20" spans="1:40" x14ac:dyDescent="0.25">
      <c r="A20" s="1"/>
      <c r="B20" s="6" t="s">
        <v>49</v>
      </c>
      <c r="C20" s="1"/>
      <c r="D20" s="1"/>
      <c r="E20" s="1"/>
      <c r="F20" s="1"/>
      <c r="G20" s="1"/>
      <c r="H20" s="1"/>
      <c r="I20" s="1"/>
      <c r="J20" s="1"/>
      <c r="K20" s="1"/>
      <c r="L20" s="1"/>
      <c r="M20" s="1"/>
      <c r="N20" s="1"/>
      <c r="O20" s="1"/>
      <c r="P20" s="1"/>
      <c r="Q20" s="1"/>
      <c r="R20" s="1"/>
      <c r="S20" s="1"/>
      <c r="T20" s="1"/>
      <c r="U20" s="1"/>
      <c r="V20" s="1"/>
      <c r="W20" s="1"/>
      <c r="X20" s="1"/>
      <c r="Y20" s="1"/>
      <c r="Z20" s="1"/>
      <c r="AA20" s="1"/>
      <c r="AB20" s="1"/>
      <c r="AC20" s="4" t="s">
        <v>84</v>
      </c>
      <c r="AD20" s="1"/>
      <c r="AE20" s="1"/>
      <c r="AF20" s="1"/>
      <c r="AG20" s="1"/>
      <c r="AH20" s="1"/>
      <c r="AI20" s="1"/>
      <c r="AJ20" s="1"/>
      <c r="AK20" s="1"/>
      <c r="AL20" s="1"/>
      <c r="AM20" s="1"/>
      <c r="AN20" s="1"/>
    </row>
    <row r="21" spans="1:40" x14ac:dyDescent="0.25">
      <c r="A21" s="1"/>
      <c r="B21" s="6" t="s">
        <v>52</v>
      </c>
      <c r="C21" s="1"/>
      <c r="D21" s="1"/>
      <c r="E21" s="1"/>
      <c r="F21" s="1"/>
      <c r="G21" s="1"/>
      <c r="H21" s="1"/>
      <c r="I21" s="1"/>
      <c r="J21" s="1"/>
      <c r="K21" s="1"/>
      <c r="L21" s="1"/>
      <c r="M21" s="1"/>
      <c r="N21" s="1"/>
      <c r="O21" s="1"/>
      <c r="P21" s="1"/>
      <c r="Q21" s="1"/>
      <c r="R21" s="1"/>
      <c r="S21" s="1"/>
      <c r="T21" s="1"/>
      <c r="U21" s="1"/>
      <c r="V21" s="1"/>
      <c r="W21" s="1"/>
      <c r="X21" s="1"/>
      <c r="Y21" s="1"/>
      <c r="Z21" s="1"/>
      <c r="AA21" s="1"/>
      <c r="AB21" s="1"/>
      <c r="AC21" s="4" t="s">
        <v>87</v>
      </c>
      <c r="AD21" s="1"/>
      <c r="AE21" s="1"/>
      <c r="AF21" s="1"/>
      <c r="AG21" s="1"/>
      <c r="AH21" s="1"/>
      <c r="AI21" s="1"/>
      <c r="AJ21" s="1"/>
      <c r="AK21" s="1"/>
      <c r="AL21" s="1"/>
      <c r="AM21" s="1"/>
      <c r="AN21" s="1"/>
    </row>
    <row r="22" spans="1:40" x14ac:dyDescent="0.25">
      <c r="A22" s="1"/>
      <c r="B22" s="6" t="s">
        <v>53</v>
      </c>
      <c r="C22" s="1"/>
      <c r="D22" s="1"/>
      <c r="E22" s="1"/>
      <c r="F22" s="1"/>
      <c r="G22" s="1"/>
      <c r="H22" s="1"/>
      <c r="I22" s="1"/>
      <c r="J22" s="1"/>
      <c r="K22" s="1"/>
      <c r="L22" s="1"/>
      <c r="M22" s="1"/>
      <c r="N22" s="1"/>
      <c r="O22" s="1"/>
      <c r="P22" s="1"/>
      <c r="Q22" s="1"/>
      <c r="R22" s="1"/>
      <c r="S22" s="1"/>
      <c r="T22" s="1"/>
      <c r="U22" s="1"/>
      <c r="V22" s="1"/>
      <c r="W22" s="1"/>
      <c r="X22" s="1"/>
      <c r="Y22" s="1"/>
      <c r="Z22" s="1"/>
      <c r="AA22" s="1"/>
      <c r="AB22" s="1"/>
      <c r="AC22" s="4" t="s">
        <v>89</v>
      </c>
      <c r="AD22" s="1"/>
      <c r="AE22" s="1"/>
      <c r="AF22" s="1"/>
      <c r="AG22" s="1"/>
      <c r="AH22" s="1"/>
      <c r="AI22" s="1"/>
      <c r="AJ22" s="1"/>
      <c r="AK22" s="1"/>
      <c r="AL22" s="1"/>
      <c r="AM22" s="1"/>
      <c r="AN22" s="1"/>
    </row>
    <row r="23" spans="1:40" x14ac:dyDescent="0.25">
      <c r="A23" s="1"/>
      <c r="B23" s="7" t="s">
        <v>110</v>
      </c>
      <c r="C23" s="1"/>
      <c r="D23" s="1"/>
      <c r="E23" s="1"/>
      <c r="F23" s="1"/>
      <c r="G23" s="1"/>
      <c r="H23" s="1"/>
      <c r="I23" s="1"/>
      <c r="J23" s="1"/>
      <c r="K23" s="1"/>
      <c r="L23" s="1"/>
      <c r="M23" s="1"/>
      <c r="N23" s="1"/>
      <c r="O23" s="1"/>
      <c r="P23" s="1"/>
      <c r="Q23" s="1"/>
      <c r="R23" s="1"/>
      <c r="S23" s="1"/>
      <c r="T23" s="1"/>
      <c r="U23" s="1"/>
      <c r="V23" s="1"/>
      <c r="W23" s="1"/>
      <c r="X23" s="1"/>
      <c r="Y23" s="1"/>
      <c r="Z23" s="1"/>
      <c r="AA23" s="1"/>
      <c r="AB23" s="1"/>
      <c r="AC23" s="4" t="s">
        <v>91</v>
      </c>
      <c r="AD23" s="1"/>
      <c r="AE23" s="1"/>
      <c r="AF23" s="1"/>
      <c r="AG23" s="1"/>
      <c r="AH23" s="1"/>
      <c r="AI23" s="1"/>
      <c r="AJ23" s="1"/>
      <c r="AK23" s="1"/>
      <c r="AL23" s="1"/>
      <c r="AM23" s="1"/>
      <c r="AN23" s="1"/>
    </row>
    <row r="24" spans="1:40" x14ac:dyDescent="0.25">
      <c r="A24" s="1"/>
      <c r="B24" s="6" t="s">
        <v>56</v>
      </c>
      <c r="C24" s="1"/>
      <c r="D24" s="1"/>
      <c r="E24" s="1"/>
      <c r="F24" s="1"/>
      <c r="G24" s="1"/>
      <c r="H24" s="1"/>
      <c r="I24" s="1"/>
      <c r="J24" s="1"/>
      <c r="K24" s="1"/>
      <c r="L24" s="1"/>
      <c r="M24" s="1"/>
      <c r="N24" s="1"/>
      <c r="O24" s="1"/>
      <c r="P24" s="1"/>
      <c r="Q24" s="1"/>
      <c r="R24" s="1"/>
      <c r="S24" s="1"/>
      <c r="T24" s="1"/>
      <c r="U24" s="1"/>
      <c r="V24" s="1"/>
      <c r="W24" s="1"/>
      <c r="X24" s="1"/>
      <c r="Y24" s="1"/>
      <c r="Z24" s="1"/>
      <c r="AA24" s="1"/>
      <c r="AB24" s="1"/>
      <c r="AC24" s="4" t="s">
        <v>93</v>
      </c>
      <c r="AD24" s="1"/>
      <c r="AE24" s="1"/>
      <c r="AF24" s="1"/>
      <c r="AG24" s="1"/>
      <c r="AH24" s="1"/>
      <c r="AI24" s="1"/>
      <c r="AJ24" s="1"/>
      <c r="AK24" s="1"/>
      <c r="AL24" s="1"/>
      <c r="AM24" s="1"/>
      <c r="AN24" s="1"/>
    </row>
    <row r="25" spans="1:40" x14ac:dyDescent="0.25">
      <c r="A25" s="1"/>
      <c r="B25" s="6" t="s">
        <v>58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x14ac:dyDescent="0.25">
      <c r="A26" s="1"/>
      <c r="B26" s="6" t="s">
        <v>60</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
      <c r="B27" s="6" t="s">
        <v>63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x14ac:dyDescent="0.25">
      <c r="A28" s="1"/>
      <c r="B28" s="6" t="s">
        <v>64</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x14ac:dyDescent="0.25">
      <c r="A29" s="1"/>
      <c r="B29" s="6" t="s">
        <v>67</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x14ac:dyDescent="0.25">
      <c r="A30" s="1"/>
      <c r="B30" s="6" t="s">
        <v>69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x14ac:dyDescent="0.25">
      <c r="A31" s="1"/>
      <c r="B31" s="6" t="s">
        <v>74</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x14ac:dyDescent="0.25">
      <c r="A32" s="1"/>
      <c r="B32" s="6" t="s">
        <v>80</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x14ac:dyDescent="0.25">
      <c r="A33" s="1"/>
      <c r="B33" s="6" t="s">
        <v>83</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x14ac:dyDescent="0.25">
      <c r="A34" s="1"/>
      <c r="B34" s="6" t="s">
        <v>84</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x14ac:dyDescent="0.25">
      <c r="A35" s="1"/>
      <c r="B35" s="6" t="s">
        <v>85</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
      <c r="B36" s="6" t="s">
        <v>87</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x14ac:dyDescent="0.25">
      <c r="A37" s="1"/>
      <c r="B37" s="6" t="s">
        <v>89</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x14ac:dyDescent="0.25">
      <c r="A38" s="1"/>
      <c r="B38" s="6" t="s">
        <v>91</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x14ac:dyDescent="0.25">
      <c r="A39" s="1"/>
      <c r="B39" s="6" t="s">
        <v>93</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x14ac:dyDescent="0.25">
      <c r="A40" s="1"/>
      <c r="B40" s="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1:40"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1:40"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1:40"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1:40"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1:40"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1:40"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1:40"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1:40"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1:40"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1:40"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1:40"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1:40"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1:40"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1:40"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1:40"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1:40"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1:40"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1:40"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1:40"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1:40"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1:40"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1:40"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1:40"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1:40"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1:40"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1:40"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1:40"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1:40"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1:40"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1:40"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1:40"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1:40"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1:40"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1:40"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1:40"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1:40"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1:40"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1:40"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1:40"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1:40"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1:40"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1:40"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1:40"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1:40"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1:40"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1:40"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1:40"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1:40"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1:40"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1:40"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1:40"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1:40"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1:40"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1:40"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1:40"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1:40"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1:40"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1:40"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1:40"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1:40"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1:40"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1:40"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1:40"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1:40"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1:40"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1:40"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1:40"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1:40"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1:40"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1:40"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1:40"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1:40"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1:40"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1:40"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1:40"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1:40"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1:40"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1:40"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1:40"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1:40"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1:40"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1:40"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1:40"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1:40"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1:40"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1:40"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1:40"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1:40"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1:40"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1:40"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spans="1:40"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spans="1:40"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spans="1:40"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spans="1:40"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spans="1:40"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spans="1:40"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spans="1:40"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spans="1:40"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spans="1:40"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row>
    <row r="418" spans="1:40"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row>
    <row r="419" spans="1:40"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row>
    <row r="420" spans="1:40"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row>
    <row r="421" spans="1:40"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row>
    <row r="422" spans="1:40"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row>
    <row r="423" spans="1:40"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row>
    <row r="424" spans="1:40"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row>
    <row r="425" spans="1:40"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row>
    <row r="426" spans="1:40"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row>
    <row r="427" spans="1:40"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row>
    <row r="428" spans="1:40"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row>
    <row r="429" spans="1:40"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row>
    <row r="430" spans="1:40"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row>
    <row r="431" spans="1:40"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row>
    <row r="432" spans="1:40"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row>
    <row r="433" spans="1:40"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row>
    <row r="434" spans="1:40"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row>
    <row r="435" spans="1:40"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row>
    <row r="436" spans="1:40"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row>
    <row r="437" spans="1:40"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row>
    <row r="438" spans="1:40"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row>
    <row r="439" spans="1:40"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row>
    <row r="440" spans="1:40"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row>
    <row r="441" spans="1:40"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row>
    <row r="442" spans="1:40"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row>
    <row r="443" spans="1:40"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row>
    <row r="444" spans="1:40"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row>
    <row r="445" spans="1:40"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row>
    <row r="446" spans="1:40"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row>
    <row r="447" spans="1:40"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row>
    <row r="448" spans="1:40"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row>
    <row r="449" spans="1:40"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row>
    <row r="450" spans="1:40"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row>
    <row r="451" spans="1:40"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row>
    <row r="452" spans="1:40"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row>
    <row r="453" spans="1:40"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row>
    <row r="454" spans="1:40"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row>
    <row r="455" spans="1:40"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row>
    <row r="456" spans="1:40"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row>
    <row r="457" spans="1:40"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row>
    <row r="458" spans="1:40"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row>
    <row r="459" spans="1:40"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row>
    <row r="460" spans="1:40"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row>
    <row r="461" spans="1:40"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row>
    <row r="462" spans="1:40"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row>
    <row r="463" spans="1:40"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row>
    <row r="464" spans="1:40"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row>
    <row r="465" spans="1:40"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row>
    <row r="466" spans="1:40"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row>
    <row r="467" spans="1:40"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row>
    <row r="468" spans="1:40"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row>
    <row r="469" spans="1:40"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row>
    <row r="470" spans="1:40"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row>
    <row r="471" spans="1:40"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row>
    <row r="472" spans="1:40"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row>
    <row r="473" spans="1:40"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row>
    <row r="474" spans="1:40"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row>
    <row r="475" spans="1:40"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row>
    <row r="476" spans="1:40"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row>
    <row r="477" spans="1:40"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row>
    <row r="478" spans="1:40"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row>
    <row r="479" spans="1:40"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row>
    <row r="480" spans="1:40"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row>
    <row r="481" spans="1:40"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row>
    <row r="482" spans="1:40"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row>
    <row r="483" spans="1:40"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row>
    <row r="484" spans="1:40"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row>
    <row r="485" spans="1:40"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row>
    <row r="486" spans="1:40"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row>
    <row r="487" spans="1:40"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row>
    <row r="488" spans="1:40"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row>
    <row r="489" spans="1:40"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row>
    <row r="490" spans="1:40"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row>
    <row r="491" spans="1:40"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row>
    <row r="492" spans="1:40"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row>
    <row r="493" spans="1:40"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row>
    <row r="494" spans="1:40"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row>
    <row r="495" spans="1:40"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row>
    <row r="496" spans="1:40"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row>
    <row r="497" spans="1:40"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row>
    <row r="498" spans="1:40"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row>
    <row r="499" spans="1:40"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row>
    <row r="500" spans="1:40"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row>
    <row r="501" spans="1:40"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row>
    <row r="502" spans="1:40"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row>
    <row r="503" spans="1:40"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row>
    <row r="504" spans="1:40"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row>
    <row r="505" spans="1:40"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row>
    <row r="506" spans="1:40"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row>
    <row r="507" spans="1:40"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row>
    <row r="508" spans="1:40"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row>
    <row r="509" spans="1:40"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row>
    <row r="510" spans="1:40"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row>
    <row r="511" spans="1:40"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row>
    <row r="512" spans="1:40"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row>
    <row r="513" spans="1:40"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row>
    <row r="514" spans="1:40"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row>
    <row r="515" spans="1:40"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row>
    <row r="516" spans="1:40"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row>
    <row r="517" spans="1:40"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row>
    <row r="518" spans="1:40"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row>
    <row r="519" spans="1:40"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row>
    <row r="520" spans="1:40"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row>
    <row r="521" spans="1:40"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row>
    <row r="522" spans="1:40"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row>
    <row r="523" spans="1:40"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row>
    <row r="524" spans="1:40"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row>
    <row r="525" spans="1:40"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row>
    <row r="526" spans="1:40"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row>
    <row r="527" spans="1:40"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row>
    <row r="528" spans="1:40"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row>
    <row r="529" spans="1:40"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row>
    <row r="530" spans="1:40"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row>
    <row r="531" spans="1:40"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row>
    <row r="532" spans="1:40"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row>
    <row r="533" spans="1:40"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row>
    <row r="534" spans="1:40"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row>
    <row r="535" spans="1:40"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row>
    <row r="536" spans="1:40"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row>
    <row r="537" spans="1:40"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row>
    <row r="538" spans="1:40"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row>
    <row r="539" spans="1:40"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row>
    <row r="540" spans="1:40"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row>
    <row r="541" spans="1:40"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row>
    <row r="542" spans="1:40"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row>
    <row r="543" spans="1:40"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row>
    <row r="544" spans="1:40"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row>
    <row r="545" spans="1:40"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row>
    <row r="546" spans="1:40"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row>
    <row r="547" spans="1:40"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row>
    <row r="548" spans="1:40"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row>
    <row r="549" spans="1:40"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row>
    <row r="550" spans="1:40"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row>
    <row r="551" spans="1:40"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row>
    <row r="552" spans="1:40"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spans="1:40"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spans="1:40"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spans="1:40"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spans="1:40"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spans="1:40"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spans="1:40"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spans="1:40"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spans="1:40"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spans="1:40"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spans="1:40"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spans="1:40"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spans="1:40"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spans="1:40"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spans="1:40"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spans="1:40"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spans="1:40"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spans="1:40"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spans="1:40"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spans="1:40"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spans="1:40"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spans="1:40"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spans="1:40"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spans="1:40"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spans="1:40"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spans="1:40"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spans="1:40"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spans="1:40"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spans="1:40"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spans="1:40"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spans="1:40"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spans="1:40"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spans="1:40"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row>
    <row r="585" spans="1:40"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row>
    <row r="586" spans="1:40"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row>
    <row r="587" spans="1:40"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row>
    <row r="588" spans="1:40"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row>
    <row r="589" spans="1:40"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row>
    <row r="590" spans="1:40"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row>
    <row r="591" spans="1:40"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row>
    <row r="592" spans="1:40"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row>
    <row r="593" spans="1:40"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row>
    <row r="594" spans="1:40"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row>
    <row r="595" spans="1:40"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row>
    <row r="596" spans="1:40"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row>
    <row r="597" spans="1:40"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row>
    <row r="598" spans="1:40"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row>
    <row r="599" spans="1:40"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row>
    <row r="600" spans="1:40"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row>
    <row r="601" spans="1:40"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row>
    <row r="602" spans="1:40"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row>
    <row r="603" spans="1:40"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row>
    <row r="604" spans="1:40"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row>
    <row r="605" spans="1:40"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row>
    <row r="606" spans="1:40"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row>
    <row r="607" spans="1:40"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row>
    <row r="608" spans="1:40"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row>
    <row r="609" spans="1:40"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row>
    <row r="610" spans="1:40"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row>
    <row r="611" spans="1:40"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row>
    <row r="612" spans="1:40"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row>
    <row r="613" spans="1:40"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row>
    <row r="614" spans="1:40"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row>
    <row r="615" spans="1:40"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row>
    <row r="616" spans="1:40"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row>
    <row r="617" spans="1:40"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row>
    <row r="618" spans="1:40"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row>
    <row r="619" spans="1:40"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row>
    <row r="620" spans="1:40"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row>
    <row r="621" spans="1:40"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row>
    <row r="622" spans="1:40"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row>
    <row r="623" spans="1:40"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row>
    <row r="624" spans="1:40"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row>
    <row r="625" spans="1:40"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row>
    <row r="626" spans="1:40"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row>
    <row r="627" spans="1:40"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row>
    <row r="628" spans="1:40"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row>
    <row r="629" spans="1:40"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row>
    <row r="630" spans="1:40"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row>
    <row r="631" spans="1:40"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row>
    <row r="632" spans="1:40"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row>
    <row r="633" spans="1:40"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row>
    <row r="634" spans="1:40"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row>
    <row r="635" spans="1:40"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row>
    <row r="636" spans="1:40"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row>
    <row r="637" spans="1:40"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row>
    <row r="638" spans="1:40"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row>
    <row r="639" spans="1:40"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row>
    <row r="640" spans="1:40"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row>
    <row r="641" spans="1:40"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row>
    <row r="642" spans="1:40"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row>
    <row r="643" spans="1:40"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row>
    <row r="644" spans="1:40"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row>
    <row r="645" spans="1:40"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row>
    <row r="646" spans="1:40"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row>
    <row r="647" spans="1:40"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row>
    <row r="648" spans="1:40"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row>
    <row r="649" spans="1:40"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row>
    <row r="650" spans="1:40"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row>
    <row r="651" spans="1:40"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row>
    <row r="652" spans="1:40"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row>
    <row r="653" spans="1:40"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row>
    <row r="654" spans="1:40"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row>
    <row r="655" spans="1:40"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row>
    <row r="656" spans="1:40"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row>
    <row r="657" spans="1:40"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row>
    <row r="658" spans="1:40"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row>
    <row r="659" spans="1:40"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row>
    <row r="660" spans="1:40"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row>
    <row r="661" spans="1:40"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row>
    <row r="662" spans="1:40"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row>
    <row r="663" spans="1:40"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row>
    <row r="664" spans="1:40"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row>
    <row r="665" spans="1:40"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row>
    <row r="666" spans="1:40"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row>
    <row r="667" spans="1:40"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row>
    <row r="668" spans="1:40"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row>
    <row r="669" spans="1:40"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row>
    <row r="670" spans="1:40"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row>
    <row r="671" spans="1:40"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row>
    <row r="672" spans="1:40"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row>
    <row r="673" spans="1:40"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row>
    <row r="674" spans="1:40"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row>
    <row r="675" spans="1:40"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row>
    <row r="676" spans="1:40"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row>
    <row r="677" spans="1:40"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row>
    <row r="678" spans="1:40"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row>
    <row r="679" spans="1:40"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row>
    <row r="680" spans="1:40"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row>
    <row r="681" spans="1:40"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row>
    <row r="682" spans="1:40"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row>
    <row r="683" spans="1:40"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row>
    <row r="684" spans="1:40"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row>
    <row r="685" spans="1:40"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row>
    <row r="686" spans="1:40"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row>
    <row r="687" spans="1:40"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row>
    <row r="688" spans="1:40"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row>
    <row r="689" spans="1:40"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row>
    <row r="690" spans="1:40"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row>
    <row r="691" spans="1:40"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row>
    <row r="692" spans="1:40"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row>
    <row r="693" spans="1:40"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row>
    <row r="694" spans="1:40"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row>
    <row r="695" spans="1:40"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row>
    <row r="696" spans="1:40"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row>
    <row r="697" spans="1:40"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row>
    <row r="698" spans="1:40"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row>
    <row r="699" spans="1:40"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row>
    <row r="700" spans="1:40"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row>
    <row r="701" spans="1:40"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row>
    <row r="702" spans="1:40"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row>
    <row r="703" spans="1:40"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row>
    <row r="704" spans="1:40"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row>
    <row r="705" spans="1:40"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row>
    <row r="706" spans="1:40"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row>
    <row r="707" spans="1:40"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row>
    <row r="708" spans="1:40"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row>
    <row r="709" spans="1:40"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row>
    <row r="710" spans="1:40"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row>
    <row r="711" spans="1:40"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row>
    <row r="712" spans="1:40"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row>
    <row r="713" spans="1:40"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row>
    <row r="714" spans="1:40"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row>
    <row r="715" spans="1:40"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row>
    <row r="716" spans="1:40"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row>
    <row r="717" spans="1:40"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row>
    <row r="718" spans="1:40"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row>
    <row r="719" spans="1:40"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row>
    <row r="720" spans="1:40"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row>
    <row r="721" spans="1:40"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row>
    <row r="722" spans="1:40"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row>
    <row r="723" spans="1:40"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row>
    <row r="724" spans="1:40"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row>
    <row r="725" spans="1:40"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row>
    <row r="726" spans="1:40"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row>
    <row r="727" spans="1:40"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row>
    <row r="728" spans="1:40"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row>
    <row r="729" spans="1:40"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row>
    <row r="730" spans="1:40"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row>
    <row r="731" spans="1:40"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row>
    <row r="732" spans="1:40"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row>
    <row r="733" spans="1:40"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row>
    <row r="734" spans="1:40"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row>
    <row r="735" spans="1:40"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row>
    <row r="736" spans="1:40"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row>
    <row r="737" spans="1:40"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row>
    <row r="738" spans="1:40"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row>
    <row r="739" spans="1:40"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row>
    <row r="740" spans="1:40"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row>
    <row r="741" spans="1:40"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row>
    <row r="742" spans="1:40"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row>
    <row r="743" spans="1:40"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row>
    <row r="744" spans="1:40"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row>
    <row r="745" spans="1:40"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row>
    <row r="746" spans="1:40"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row>
    <row r="747" spans="1:40"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row>
    <row r="748" spans="1:40"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row>
    <row r="749" spans="1:40"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row>
    <row r="750" spans="1:40"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row>
    <row r="751" spans="1:40"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row>
    <row r="752" spans="1:40"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row>
    <row r="753" spans="1:40"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row>
    <row r="754" spans="1:40"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row>
    <row r="755" spans="1:40"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row>
    <row r="756" spans="1:40"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row>
    <row r="757" spans="1:40"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row>
    <row r="758" spans="1:40"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row>
    <row r="759" spans="1:40"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row>
    <row r="760" spans="1:40"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row>
    <row r="761" spans="1:40"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row>
    <row r="762" spans="1:40"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row>
    <row r="763" spans="1:40"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row>
    <row r="764" spans="1:40"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row>
    <row r="765" spans="1:40"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row>
    <row r="766" spans="1:40"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row>
    <row r="767" spans="1:40"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row>
    <row r="768" spans="1:40"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row>
    <row r="769" spans="1:40"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row>
    <row r="770" spans="1:40"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row>
    <row r="771" spans="1:40"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row>
    <row r="772" spans="1:40"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row>
    <row r="773" spans="1:40"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row>
    <row r="774" spans="1:40"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row>
    <row r="775" spans="1:40"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row>
    <row r="776" spans="1:40"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row>
    <row r="777" spans="1:40"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row>
    <row r="778" spans="1:40"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row>
    <row r="779" spans="1:40"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row>
    <row r="780" spans="1:40"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row>
    <row r="781" spans="1:40"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row>
    <row r="782" spans="1:40"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row>
    <row r="783" spans="1:40"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row>
    <row r="784" spans="1:40"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row>
    <row r="785" spans="1:40"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row>
    <row r="786" spans="1:40"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row>
    <row r="787" spans="1:40"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row>
    <row r="788" spans="1:40"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spans="1:40"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row>
    <row r="790" spans="1:40"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row>
    <row r="791" spans="1:40"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row>
    <row r="792" spans="1:40"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row>
    <row r="793" spans="1:40"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row>
    <row r="794" spans="1:40"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Ausfüllanweiungen</vt:lpstr>
      <vt:lpstr>QuelleDGUV</vt:lpstr>
      <vt:lpstr>Tabelle ArbmedU MS2016</vt:lpstr>
      <vt:lpstr>Daten Dropdown</vt:lpstr>
      <vt:lpstr>'Tabelle ArbmedU MS2016'!Druckbereich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celina romeike</dc:creator>
  <cp:keywords/>
  <dc:description/>
  <cp:lastModifiedBy>Lennart Orlik</cp:lastModifiedBy>
  <cp:revision/>
  <cp:lastPrinted>2025-03-24T10:21:39Z</cp:lastPrinted>
  <dcterms:created xsi:type="dcterms:W3CDTF">2024-11-01T18:39:43Z</dcterms:created>
  <dcterms:modified xsi:type="dcterms:W3CDTF">2025-03-24T10:22:01Z</dcterms:modified>
  <cp:category/>
  <cp:contentStatus/>
</cp:coreProperties>
</file>